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2540" activeTab="0"/>
  </bookViews>
  <sheets>
    <sheet name="Csepel" sheetId="1" r:id="rId1"/>
  </sheets>
  <definedNames>
    <definedName name="_xlnm.Print_Titles" localSheetId="0">'Csepel'!$1:$1</definedName>
    <definedName name="_xlnm.Print_Area" localSheetId="0">'Csepel'!$A$1:$I$109</definedName>
  </definedNames>
  <calcPr fullCalcOnLoad="1"/>
</workbook>
</file>

<file path=xl/sharedStrings.xml><?xml version="1.0" encoding="utf-8"?>
<sst xmlns="http://schemas.openxmlformats.org/spreadsheetml/2006/main" count="256" uniqueCount="180">
  <si>
    <t>db</t>
  </si>
  <si>
    <t>Anyag</t>
  </si>
  <si>
    <t>Díj</t>
  </si>
  <si>
    <t>m</t>
  </si>
  <si>
    <t>48-as rendsz vignol sín</t>
  </si>
  <si>
    <t>Strail elemes gyalogos átjáró kialakítás</t>
  </si>
  <si>
    <t>mező</t>
  </si>
  <si>
    <t>t</t>
  </si>
  <si>
    <t>AT hegesztés</t>
  </si>
  <si>
    <t>Strail elemes gyalogos átjáró bontása</t>
  </si>
  <si>
    <t>GEO szár, anya, leszorító és gyűrűcsere</t>
  </si>
  <si>
    <t>Koltói Anna útátjáró felújítása</t>
  </si>
  <si>
    <t>Strail elemes útátjáró kialakítás</t>
  </si>
  <si>
    <t>Strail elemes útátjáró bontás</t>
  </si>
  <si>
    <t>Ágyazatcsere</t>
  </si>
  <si>
    <t>Nagygépes vágányszabályozás</t>
  </si>
  <si>
    <t>Útburkolati jel festése (veszélyes helyre figyelmeztető)</t>
  </si>
  <si>
    <t>Aszfaltozás</t>
  </si>
  <si>
    <t>Útburkolati jel festése (egyenes vonal)</t>
  </si>
  <si>
    <t>fm</t>
  </si>
  <si>
    <t>A baloldali végpont felőli falazatában kinőtt fát el kell távolítani.</t>
  </si>
  <si>
    <t>Csepel HÉV hidak</t>
  </si>
  <si>
    <t>GEO bordás alátétlemez cseréje</t>
  </si>
  <si>
    <t>műanyag alátétlemez csere GEO lemez alatt</t>
  </si>
  <si>
    <t>KL síncsavar csere biztosító gyűrűvel</t>
  </si>
  <si>
    <t>Tétel rövid megnevezése</t>
  </si>
  <si>
    <t>Mennyiség</t>
  </si>
  <si>
    <t>Összesen</t>
  </si>
  <si>
    <t>Oldalkopott sín cseréje - Lágymányosi híd-Szabadkikötő között</t>
  </si>
  <si>
    <t xml:space="preserve">15+80 szelvény 9.10 m nyílású aluljáró </t>
  </si>
  <si>
    <t>A hídszerkezet korlátjait, acél kábelcsatornáit földeléssel kell ellátni.</t>
  </si>
  <si>
    <t>A közúti űrszelvény hiányára figyelmeztető, magasságkorlátozást jelző közúti jelzőtáblát kell kihelyezni.</t>
  </si>
  <si>
    <t>Vizsgálólépcsőt kell létesíteni (8 fm) előre gyártott elemekből, a vasúti töltés rézsűjének hajlásszögével egyezően. Monolit indító és fogadó résszel, (min. 60X80 cm). A felső fogadó csatlakozó padkát 5fm-en rendezni szükséges.</t>
  </si>
  <si>
    <t>Az alépítmény lezáró kőburkolatokat a növényzettől meg kell tisztítani. Cserjék, bokrok, fák kivágása, megtelepedett mohák eltávolítása.</t>
  </si>
  <si>
    <t>A korlátok, acél kábelcsatornák, él védő szögacélok korrózióvédelmét fel kell újítani. Az él védőket előírás szerinti színezéssel kell ellátni. (Vörös-fehér dőlt sávozással.)</t>
  </si>
  <si>
    <t>A hídszegélyek megnyílt repedéseit ki kell javítani. Felület előkészítés után a javítás PCC anyagok használatával. Homogén, esztétikus felület kialakítása elvárás.</t>
  </si>
  <si>
    <t>Kőburkolat hézagolási hiányait ki kell javítani</t>
  </si>
  <si>
    <t xml:space="preserve">39+15 szelvény 7.00 m nyílású aluljáró </t>
  </si>
  <si>
    <t>A jobb oldalon a közúti űrszelvény hiányára figyelmeztető, magasságkorlátozást jelző közúti jelzőtáblát kell kihelyezni.</t>
  </si>
  <si>
    <t>A hídszerkezet korlátait, acél kábelcsatornáit földeléssel kell ellátni.</t>
  </si>
  <si>
    <t>A hídszegélyek vízszintes hézagában a növényzetet ki kell irtani, a munkahézag repedését javítani kell. A beton felületi hiányokat pótolni kell. A hídszegélyek megnyílt repedéseit ki kell javítani. Felület előkészítése, PCC anyag felhordása, felület védelem kialakítása.</t>
  </si>
  <si>
    <t>A korlátok, acél kábelcsatornák acélszerkezet korrózióvédelmét fel kell újítani.</t>
  </si>
  <si>
    <t>40+24 szelvény 7.00 m nyílású aluljáró</t>
  </si>
  <si>
    <t>A főút felől is magasságkorlátozást jelző táblát kell kihelyezni.</t>
  </si>
  <si>
    <t xml:space="preserve"> A gyalogjáró-konzolok alsó síkján a repedéseket ki kell javítani. A takaratlan betonacélokon a betonfedést pótolni kell. A bent maradt zsaluzó-elemeket ki kell vésni és a betonfelületi hiányosságokat, kitöréseket pótolni kell.</t>
  </si>
  <si>
    <t>A gyalogjáró konzolokon az aszfaltburkolatot át kell építeni, hogy a vízelvezetés hosszirányban biztosított legyen. Az aszfalt réteg bontása után a konzolok felső betonfelületét mérnök művezetésével ellenőrizni kell és az utasításai alapján eljárni. Mérnökkel, üzemeltetővel egyeztetni kell.</t>
  </si>
  <si>
    <t>A felszerkezetek építési hézagának szigetelési hiányosságait fel kell újítani.</t>
  </si>
  <si>
    <t>Ütköző gerendák korrózióvédelmét fel kell újítani.</t>
  </si>
  <si>
    <t xml:space="preserve">43 +98 szelvény 6,80m nyílású aluljáró </t>
  </si>
  <si>
    <t xml:space="preserve">A vizsgálólépcső környezetét a növényzettől, háztartási hulladéktól meg kell tisztítani. </t>
  </si>
  <si>
    <t>A szárnyfalak mögött megtelepedett cserjéket, bokrokat irtani kell.</t>
  </si>
  <si>
    <t>A szárnyfalak és az ellenfalak kapcsolatait fel kell újítani.</t>
  </si>
  <si>
    <t xml:space="preserve">A felszerkezet külső függőleges síkjain, a falazatokon a felszerkezet alsó síkja vonalában jelentkező lefagyásokat, lerepedéseket ki kell javítani. </t>
  </si>
  <si>
    <t>A hídszegélyek vízszintes felületén a repedéseket ki kell javítani.</t>
  </si>
  <si>
    <t xml:space="preserve">45+15 szelvény 15.00 m nyílású út és iparvágány aluljáró </t>
  </si>
  <si>
    <t xml:space="preserve"> A hídon a vasúti űrszelvény vízszintes értéke nincs biztosítva. Szükség szerint a korlát áthelyezésével, vagy a korlát kihajlításával az űrszelvényt biztosítani kell.</t>
  </si>
  <si>
    <t xml:space="preserve">A hídszerkezet korlátjait, acél kábelcsatornáit földeléssel kell ellátni.  </t>
  </si>
  <si>
    <t xml:space="preserve">A vizsgálólépcső környezetét a növényzettől, háztartási hulladéktól, építési törmeléktől meg kell tisztítani. </t>
  </si>
  <si>
    <t xml:space="preserve">A betéttartók alsó övének acél korrózió védelmét fel kell újítani teljes felülettisztítással. </t>
  </si>
  <si>
    <t>A szerkezeti hézagok rugalmas anyaggal való kitöltése a lerepedt részek javítása után.</t>
  </si>
  <si>
    <t>Mennyiségi       egység</t>
  </si>
  <si>
    <t>Anyag             egységár</t>
  </si>
  <si>
    <t>Díj         egységár</t>
  </si>
  <si>
    <t>III./2.1./1.</t>
  </si>
  <si>
    <t>1.1.</t>
  </si>
  <si>
    <t>1.2.</t>
  </si>
  <si>
    <t>1.3.</t>
  </si>
  <si>
    <t>1.4.</t>
  </si>
  <si>
    <t>1.5.</t>
  </si>
  <si>
    <t>1.6.</t>
  </si>
  <si>
    <t>1.7.</t>
  </si>
  <si>
    <t>III./2.1./2.</t>
  </si>
  <si>
    <t>2.1.</t>
  </si>
  <si>
    <t>2.2.</t>
  </si>
  <si>
    <t>2.3.</t>
  </si>
  <si>
    <t>2.4.</t>
  </si>
  <si>
    <t>2.5.</t>
  </si>
  <si>
    <t>2.6.</t>
  </si>
  <si>
    <t>2.7.</t>
  </si>
  <si>
    <t>III./2.1./3.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</si>
  <si>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</si>
  <si>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</si>
  <si>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</si>
  <si>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</si>
  <si>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</si>
  <si>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</si>
  <si>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</si>
  <si>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</si>
  <si>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</si>
  <si>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</si>
  <si>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III./2.1./4.</t>
  </si>
  <si>
    <t>4.1.</t>
  </si>
  <si>
    <t>4.2.</t>
  </si>
  <si>
    <t>4.3.</t>
  </si>
  <si>
    <t>4.4.</t>
  </si>
  <si>
    <t>4.5.</t>
  </si>
  <si>
    <t>4.6.</t>
  </si>
  <si>
    <t>4.7.</t>
  </si>
  <si>
    <t>4.8.</t>
  </si>
  <si>
    <t>III./2.1./5.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</si>
  <si>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</si>
  <si>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</si>
  <si>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</si>
  <si>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</si>
  <si>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</si>
  <si>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</si>
  <si>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</si>
  <si>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</si>
  <si>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</si>
  <si>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</si>
  <si>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A bal oldali felszerkezet bal oldali élén a betonacél felett a betonfedés lerepedését pótolni kell.</t>
  </si>
  <si>
    <t>Sorszám</t>
  </si>
  <si>
    <t>2.8.</t>
  </si>
  <si>
    <t>Oldalkopott sín cseréje - Lágymányosi híd-Szabadkikötő között Összesen</t>
  </si>
  <si>
    <t>3.11.</t>
  </si>
  <si>
    <t>5.11.</t>
  </si>
  <si>
    <t>Csepel HÉV hidak Összesen</t>
  </si>
  <si>
    <t>1.8.</t>
  </si>
  <si>
    <t>Koltói Anna útátjáró felújítása Összesen</t>
  </si>
  <si>
    <t>Oldalkopott sín cseréje - Lágymányosi híd-Szabadkikötő között és Koltói Anna útátjáró felújítása MINDÖSSZESEN</t>
  </si>
  <si>
    <t>45+15 szelvény 15.00 m nyílású út és iparvágány aluljáró Összesen</t>
  </si>
  <si>
    <t>43 +98 szelvény 6,80m nyílású aluljáró Összesen</t>
  </si>
  <si>
    <t>40+24 szelvény 7.00 m nyílású aluljáró Összesen</t>
  </si>
  <si>
    <t>39+15 szelvény 7.00 m nyílású aluljáró Összesen</t>
  </si>
  <si>
    <t>15+80 szelvény 9.10 m nyílású aluljáró Összesen</t>
  </si>
  <si>
    <t>Hiányzó élvédő szögvas pótlása 3 fm. (80X80X5) rögzítőfülekkel, szerelése dűbeles rögzítéssel, mázolása.</t>
  </si>
  <si>
    <t>10 cm fölötti törzs átmérőjű fák kivágása, tuskók eltávolítása, töltés rézsű helyreállítása</t>
  </si>
  <si>
    <t>1.9.</t>
  </si>
  <si>
    <t>A korlátok felületvédelme (Hídon és támfalon)</t>
  </si>
  <si>
    <t xml:space="preserve">Szerkezeti hézagokat rugalmas hézagkitöltő anyag alkalmazásával ki kell tölteni.   Szárnyfalak és támfalak függőleges csatlakozásinál.        </t>
  </si>
  <si>
    <t>Acél kábelcsatornák, szegélyek  acél élvédői korrózióvédelmét fel kell újítani.</t>
  </si>
  <si>
    <t>2.9.</t>
  </si>
  <si>
    <t>A szárnyfalak mögött a növényzet irtása szükséges.10cm törzs átmérőnél nagyobb fa. Tuskók eltávolításával. Töltés rézsű helyreállítása.</t>
  </si>
  <si>
    <t>A szárnyfalak mögött a növényzet irtása szükséges.10cm törzs átmérőnél kisebb fa. Tuskók eltávolításával.Töltés rézsű helyreállítása.</t>
  </si>
  <si>
    <t>Kezdőpont felől: Baloldalon egy cserje kivágása a szárnyfal mögött.</t>
  </si>
  <si>
    <t>Az ellenfalak felületének teljes BV3 új előírás szerinti B-4 betonfelületvédelem kialakítása.Felület előkészítés után.</t>
  </si>
  <si>
    <t>Az ellenfalak felületén lévő hibák javítása</t>
  </si>
  <si>
    <t>5.12.</t>
  </si>
  <si>
    <t>5.13.</t>
  </si>
  <si>
    <t xml:space="preserve">Végpont felől: Jobb oldalon a vizsgáló lépcső és szárnyfal közötti területről a cserjéket el kell távolítani. Baloldalon szárnyfal mögött 5 db 10 cm fölötti törzs átmérőjű fa kivágása, tuskók eltávolításával. Töltés rézsű helyreállítása. </t>
  </si>
  <si>
    <t>A szárnyfal mögötti 2m-en a cserjék irtása.</t>
  </si>
  <si>
    <t>1.10.</t>
  </si>
  <si>
    <t>A jobb oldali támfal felső szegélyén, végpont felől a felfagyott betonfelületet pótolni kell. Felület előkészítése, PCC anyag felhordása.</t>
  </si>
  <si>
    <t>5.14.</t>
  </si>
  <si>
    <t>Tüzihorganyzott korlát építése a vizsgálólépcsőhöz</t>
  </si>
  <si>
    <t>4.9.</t>
  </si>
  <si>
    <t>1.11.</t>
  </si>
  <si>
    <t>2.10.</t>
  </si>
  <si>
    <t>Bt/B1 tengelyszámláló le- és felszerelése a diszpozicíóban meghatározottak szerint</t>
  </si>
  <si>
    <t>Cl/2b , Cl/4a , Cl/1b , Cl/3a tengelyszámlálók le- és felszerelése a diszpozicíóban meghatározottak szerint</t>
  </si>
  <si>
    <t>I./2.1</t>
  </si>
  <si>
    <t>II./2.1.</t>
  </si>
  <si>
    <t>Biztosítóberendezési kábelek védőcsöveinek részleges felújítása, a műszaki diszpzicióban meghatározottak szerint</t>
  </si>
  <si>
    <t>átalány</t>
  </si>
  <si>
    <t>P1</t>
  </si>
  <si>
    <t>KA1</t>
  </si>
  <si>
    <t>PKA1</t>
  </si>
  <si>
    <t>H1</t>
  </si>
  <si>
    <t>H2</t>
  </si>
  <si>
    <t>H3</t>
  </si>
  <si>
    <t>H4</t>
  </si>
  <si>
    <t>H5</t>
  </si>
  <si>
    <t>H1-5</t>
  </si>
  <si>
    <t>5 % tartalékkeret</t>
  </si>
  <si>
    <t>E.</t>
  </si>
  <si>
    <t>M2.</t>
  </si>
  <si>
    <t>TK.</t>
  </si>
  <si>
    <t>MINDÖSSZESEN (Oldalkopott sín cseréje - Lágymányosi híd-Szabadkikötő között, Koltói Anna útátjáró felújítása és Csepel HÉV hidak, Egyéb járulékos költségek, 5% tartalékkeret)</t>
  </si>
  <si>
    <t>*Minden a kivitelezéssel kapcsolatos egyéb költség, amely a munka elvégzéséhez feltételnül szükséges (pl. területfoglalás, közterület használat, fakivágási engedély, forgalomtechnikai tervek, érintés- villámvédelmi tervek stb.)</t>
  </si>
  <si>
    <t>Egyéb járulékos költségek*</t>
  </si>
  <si>
    <t>Nettó ajánlati ár összesen (Oldalkopott sín cseréje - Lágymányosi híd-Szabadkikötő között, Koltói Anna útátjáró felújítása és Csepel HÉV hidak, Egyéb járulékos költségek)</t>
  </si>
  <si>
    <t>M1.</t>
  </si>
  <si>
    <r>
      <t>m</t>
    </r>
    <r>
      <rPr>
        <vertAlign val="superscript"/>
        <sz val="12"/>
        <rFont val="Times New Roman"/>
        <family val="1"/>
      </rPr>
      <t>2</t>
    </r>
  </si>
  <si>
    <t>Felület védelem kialakítása a hídszegélyek, támfalak felső szegélyének vízszintes és függőleges felületein. BV3, új előírás szerinti B-4 beton védelem.</t>
  </si>
  <si>
    <t>A hídszegélyek mögött az ágyazat oldalirányú megtámasztását biztosítani kell. Oldalanként értendő. Egy oldalon 2 m, L/55 Peronelem</t>
  </si>
  <si>
    <t>A szárnyfalak teljes felületén meg kell szüntetni a repedéseket, felületi hiányokat. Felület előkészítés, PCC anyaggal történő javítás után beton védelem kialakítása a teljes felületen.  (BV3 új előírás szerint B-4)</t>
  </si>
  <si>
    <t>A hídszegélyek mögött az ágyazat oldalirányú megtámasztását biztosítani kell. Oldalanként értendő. Egy oldalon 2 m, L/55 peronelemmel</t>
  </si>
  <si>
    <r>
      <t>m</t>
    </r>
    <r>
      <rPr>
        <vertAlign val="superscript"/>
        <sz val="12"/>
        <rFont val="Times New Roman"/>
        <family val="1"/>
      </rPr>
      <t>3</t>
    </r>
  </si>
  <si>
    <t>A szárnyfalak teljes felületén meg kell szüntetni a repedéseket, felületi hiányokat. Felület előkészítés, PCC anyaggal történő javítás után a beton védelem kialakítása a teljes felületen. (BV3 új előírás szerint B-4)</t>
  </si>
  <si>
    <t>A hídszegélyek vízszintes felületén a repedéseket ki kell javítani. Majd felület előkészítés után a teljes felületen BV3 új előírás szerinti B-4 beton felületvédelem kialakítása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</si>
</sst>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-40E]yyyy\.\ mmmm\ d\."/>
    <numFmt numFmtId="169" formatCode="#,##0.0\ &quot;Ft&quot;"/>
    <numFmt numFmtId="170" formatCode="#,##0\ &quot;Ft&quot;"/>
    <numFmt numFmtId="171" formatCode="[$€-2]\ #\ ##,000_);[Red]\([$€-2]\ #\ ##,000\)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Arial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12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justify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6" fillId="0" borderId="0" xfId="58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164" fontId="6" fillId="0" borderId="0" xfId="57" applyNumberFormat="1" applyFont="1" applyBorder="1" applyAlignment="1">
      <alignment horizontal="center"/>
      <protection/>
    </xf>
    <xf numFmtId="16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justify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58" applyFont="1" applyFill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 wrapText="1"/>
    </xf>
    <xf numFmtId="3" fontId="7" fillId="0" borderId="16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justify"/>
    </xf>
    <xf numFmtId="0" fontId="6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164" fontId="6" fillId="0" borderId="17" xfId="0" applyNumberFormat="1" applyFont="1" applyBorder="1" applyAlignment="1">
      <alignment/>
    </xf>
    <xf numFmtId="49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justify"/>
    </xf>
    <xf numFmtId="49" fontId="6" fillId="0" borderId="2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justify"/>
    </xf>
    <xf numFmtId="0" fontId="6" fillId="0" borderId="20" xfId="58" applyFont="1" applyBorder="1" applyAlignment="1">
      <alignment horizontal="center" vertical="center"/>
      <protection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23" fillId="0" borderId="0" xfId="0" applyFont="1" applyAlignment="1">
      <alignment/>
    </xf>
    <xf numFmtId="164" fontId="24" fillId="0" borderId="17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left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164" fontId="9" fillId="0" borderId="11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9" fillId="0" borderId="24" xfId="0" applyFont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9" fillId="0" borderId="16" xfId="0" applyFont="1" applyBorder="1" applyAlignment="1">
      <alignment/>
    </xf>
    <xf numFmtId="0" fontId="9" fillId="0" borderId="21" xfId="0" applyFont="1" applyBorder="1" applyAlignment="1">
      <alignment wrapText="1"/>
    </xf>
    <xf numFmtId="0" fontId="9" fillId="0" borderId="21" xfId="0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18" xfId="0" applyFont="1" applyFill="1" applyBorder="1" applyAlignment="1">
      <alignment horizontal="center" wrapText="1"/>
    </xf>
    <xf numFmtId="169" fontId="9" fillId="0" borderId="18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/>
    </xf>
    <xf numFmtId="0" fontId="9" fillId="0" borderId="22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4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/>
    </xf>
    <xf numFmtId="0" fontId="9" fillId="0" borderId="10" xfId="58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left" wrapText="1"/>
    </xf>
    <xf numFmtId="0" fontId="9" fillId="0" borderId="21" xfId="58" applyFont="1" applyBorder="1" applyAlignment="1">
      <alignment horizontal="center" vertical="center"/>
      <protection/>
    </xf>
    <xf numFmtId="0" fontId="9" fillId="0" borderId="21" xfId="0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justify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justify"/>
    </xf>
    <xf numFmtId="49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justify"/>
    </xf>
    <xf numFmtId="0" fontId="9" fillId="0" borderId="16" xfId="58" applyFont="1" applyBorder="1" applyAlignment="1">
      <alignment horizontal="center" vertical="center"/>
      <protection/>
    </xf>
    <xf numFmtId="0" fontId="9" fillId="0" borderId="16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justify"/>
    </xf>
    <xf numFmtId="0" fontId="9" fillId="0" borderId="16" xfId="58" applyFont="1" applyFill="1" applyBorder="1" applyAlignment="1">
      <alignment horizontal="center" vertical="center"/>
      <protection/>
    </xf>
    <xf numFmtId="0" fontId="9" fillId="0" borderId="16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justify"/>
    </xf>
    <xf numFmtId="0" fontId="9" fillId="0" borderId="11" xfId="58" applyFont="1" applyFill="1" applyBorder="1" applyAlignment="1">
      <alignment horizontal="center" vertical="center"/>
      <protection/>
    </xf>
    <xf numFmtId="0" fontId="9" fillId="0" borderId="10" xfId="58" applyFont="1" applyBorder="1" applyAlignment="1">
      <alignment horizontal="center" vertical="center"/>
      <protection/>
    </xf>
    <xf numFmtId="0" fontId="9" fillId="0" borderId="10" xfId="58" applyFont="1" applyFill="1" applyBorder="1" applyAlignment="1">
      <alignment horizontal="center" vertical="center"/>
      <protection/>
    </xf>
    <xf numFmtId="49" fontId="9" fillId="0" borderId="25" xfId="0" applyNumberFormat="1" applyFont="1" applyBorder="1" applyAlignment="1">
      <alignment horizontal="center" vertical="center"/>
    </xf>
    <xf numFmtId="0" fontId="9" fillId="0" borderId="16" xfId="58" applyFont="1" applyFill="1" applyBorder="1" applyAlignment="1">
      <alignment horizontal="center" vertical="center"/>
      <protection/>
    </xf>
    <xf numFmtId="49" fontId="9" fillId="0" borderId="11" xfId="0" applyNumberFormat="1" applyFont="1" applyBorder="1" applyAlignment="1">
      <alignment horizontal="center" vertical="center"/>
    </xf>
    <xf numFmtId="0" fontId="9" fillId="0" borderId="10" xfId="58" applyFont="1" applyFill="1" applyBorder="1" applyAlignment="1">
      <alignment horizontal="center" vertical="center"/>
      <protection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center" vertical="center"/>
    </xf>
    <xf numFmtId="49" fontId="29" fillId="0" borderId="17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29" fillId="0" borderId="17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center"/>
    </xf>
    <xf numFmtId="164" fontId="29" fillId="0" borderId="17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wrapText="1"/>
    </xf>
    <xf numFmtId="164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29" fillId="0" borderId="19" xfId="0" applyFont="1" applyBorder="1" applyAlignment="1">
      <alignment horizontal="center" wrapText="1"/>
    </xf>
    <xf numFmtId="0" fontId="29" fillId="0" borderId="18" xfId="0" applyFont="1" applyBorder="1" applyAlignment="1">
      <alignment horizontal="center" wrapText="1"/>
    </xf>
    <xf numFmtId="0" fontId="29" fillId="0" borderId="26" xfId="0" applyFont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8" fillId="0" borderId="1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9" fillId="0" borderId="17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workbookViewId="0" topLeftCell="A13">
      <selection activeCell="J66" sqref="J66"/>
    </sheetView>
  </sheetViews>
  <sheetFormatPr defaultColWidth="9.140625" defaultRowHeight="15"/>
  <cols>
    <col min="1" max="1" width="10.421875" style="0" bestFit="1" customWidth="1"/>
    <col min="2" max="2" width="46.28125" style="1" customWidth="1"/>
    <col min="3" max="3" width="12.28125" style="0" bestFit="1" customWidth="1"/>
    <col min="4" max="4" width="11.7109375" style="0" bestFit="1" customWidth="1"/>
    <col min="5" max="5" width="10.7109375" style="2" customWidth="1"/>
    <col min="6" max="6" width="10.8515625" style="2" customWidth="1"/>
    <col min="7" max="7" width="9.8515625" style="0" customWidth="1"/>
    <col min="8" max="8" width="11.421875" style="0" customWidth="1"/>
    <col min="9" max="9" width="17.28125" style="0" customWidth="1"/>
    <col min="10" max="10" width="49.421875" style="0" customWidth="1"/>
  </cols>
  <sheetData>
    <row r="1" spans="1:9" s="3" customFormat="1" ht="31.5" customHeight="1" thickBot="1">
      <c r="A1" s="32" t="s">
        <v>111</v>
      </c>
      <c r="B1" s="32" t="s">
        <v>25</v>
      </c>
      <c r="C1" s="32" t="s">
        <v>60</v>
      </c>
      <c r="D1" s="33" t="s">
        <v>26</v>
      </c>
      <c r="E1" s="34" t="s">
        <v>61</v>
      </c>
      <c r="F1" s="34" t="s">
        <v>62</v>
      </c>
      <c r="G1" s="35" t="s">
        <v>1</v>
      </c>
      <c r="H1" s="35" t="s">
        <v>2</v>
      </c>
      <c r="I1" s="35" t="s">
        <v>27</v>
      </c>
    </row>
    <row r="2" spans="1:9" s="5" customFormat="1" ht="16.5" thickBot="1">
      <c r="A2" s="39" t="s">
        <v>150</v>
      </c>
      <c r="B2" s="138" t="s">
        <v>28</v>
      </c>
      <c r="C2" s="139"/>
      <c r="D2" s="139"/>
      <c r="E2" s="139"/>
      <c r="F2" s="139"/>
      <c r="G2" s="139"/>
      <c r="H2" s="140"/>
      <c r="I2" s="43"/>
    </row>
    <row r="3" spans="1:9" s="5" customFormat="1" ht="15.75">
      <c r="A3" s="10">
        <v>1</v>
      </c>
      <c r="B3" s="61" t="s">
        <v>4</v>
      </c>
      <c r="C3" s="62" t="s">
        <v>3</v>
      </c>
      <c r="D3" s="63">
        <v>660</v>
      </c>
      <c r="E3" s="64"/>
      <c r="F3" s="64"/>
      <c r="G3" s="65">
        <f>D3*E3</f>
        <v>0</v>
      </c>
      <c r="H3" s="66">
        <f>D3*F3</f>
        <v>0</v>
      </c>
      <c r="I3" s="67">
        <f>G3+H3</f>
        <v>0</v>
      </c>
    </row>
    <row r="4" spans="1:9" s="5" customFormat="1" ht="15.75">
      <c r="A4" s="6">
        <v>2</v>
      </c>
      <c r="B4" s="68" t="s">
        <v>10</v>
      </c>
      <c r="C4" s="69" t="s">
        <v>0</v>
      </c>
      <c r="D4" s="25">
        <v>609</v>
      </c>
      <c r="E4" s="70"/>
      <c r="F4" s="70"/>
      <c r="G4" s="65">
        <f>D4*E4</f>
        <v>0</v>
      </c>
      <c r="H4" s="66">
        <f>D4*F4</f>
        <v>0</v>
      </c>
      <c r="I4" s="67">
        <f>G4+H4</f>
        <v>0</v>
      </c>
    </row>
    <row r="5" spans="1:9" s="5" customFormat="1" ht="15.75">
      <c r="A5" s="6">
        <v>3</v>
      </c>
      <c r="B5" s="71" t="s">
        <v>8</v>
      </c>
      <c r="C5" s="69" t="s">
        <v>0</v>
      </c>
      <c r="D5" s="69">
        <v>32</v>
      </c>
      <c r="E5" s="72"/>
      <c r="F5" s="72"/>
      <c r="G5" s="65">
        <f>D5*E5</f>
        <v>0</v>
      </c>
      <c r="H5" s="66">
        <f>D5*F5</f>
        <v>0</v>
      </c>
      <c r="I5" s="67">
        <f>G5+H5</f>
        <v>0</v>
      </c>
    </row>
    <row r="6" spans="1:9" s="5" customFormat="1" ht="32.25" thickBot="1">
      <c r="A6" s="57">
        <v>4</v>
      </c>
      <c r="B6" s="73" t="s">
        <v>148</v>
      </c>
      <c r="C6" s="74" t="s">
        <v>0</v>
      </c>
      <c r="D6" s="74">
        <v>1</v>
      </c>
      <c r="E6" s="72"/>
      <c r="F6" s="72"/>
      <c r="G6" s="65">
        <f>D6*E6</f>
        <v>0</v>
      </c>
      <c r="H6" s="65">
        <f>D6*F6</f>
        <v>0</v>
      </c>
      <c r="I6" s="67">
        <f>G6+H6</f>
        <v>0</v>
      </c>
    </row>
    <row r="7" spans="1:9" s="5" customFormat="1" ht="16.5" thickBot="1">
      <c r="A7" s="41" t="s">
        <v>154</v>
      </c>
      <c r="B7" s="136" t="s">
        <v>113</v>
      </c>
      <c r="C7" s="136"/>
      <c r="D7" s="136"/>
      <c r="E7" s="136"/>
      <c r="F7" s="136"/>
      <c r="G7" s="136"/>
      <c r="H7" s="136"/>
      <c r="I7" s="75">
        <f>SUM(I3:I6)</f>
        <v>0</v>
      </c>
    </row>
    <row r="8" spans="1:9" s="5" customFormat="1" ht="16.5" customHeight="1" thickBot="1">
      <c r="A8" s="47"/>
      <c r="B8" s="76"/>
      <c r="C8" s="76"/>
      <c r="D8" s="76"/>
      <c r="E8" s="76"/>
      <c r="F8" s="76"/>
      <c r="G8" s="76"/>
      <c r="H8" s="76"/>
      <c r="I8" s="77"/>
    </row>
    <row r="9" spans="1:9" s="5" customFormat="1" ht="16.5" thickBot="1">
      <c r="A9" s="39" t="s">
        <v>151</v>
      </c>
      <c r="B9" s="141" t="s">
        <v>11</v>
      </c>
      <c r="C9" s="84"/>
      <c r="D9" s="84"/>
      <c r="E9" s="84"/>
      <c r="F9" s="84"/>
      <c r="G9" s="84"/>
      <c r="H9" s="142"/>
      <c r="I9" s="78"/>
    </row>
    <row r="10" spans="1:9" s="5" customFormat="1" ht="15.75">
      <c r="A10" s="10">
        <v>1</v>
      </c>
      <c r="B10" s="79" t="s">
        <v>5</v>
      </c>
      <c r="C10" s="80" t="s">
        <v>6</v>
      </c>
      <c r="D10" s="81">
        <v>10</v>
      </c>
      <c r="E10" s="64"/>
      <c r="F10" s="64"/>
      <c r="G10" s="65">
        <f>D10*E10</f>
        <v>0</v>
      </c>
      <c r="H10" s="66">
        <f>D10*F10</f>
        <v>0</v>
      </c>
      <c r="I10" s="67">
        <f>G10+H10</f>
        <v>0</v>
      </c>
    </row>
    <row r="11" spans="1:9" s="5" customFormat="1" ht="15.75">
      <c r="A11" s="6">
        <v>2</v>
      </c>
      <c r="B11" s="82" t="s">
        <v>9</v>
      </c>
      <c r="C11" s="26" t="s">
        <v>6</v>
      </c>
      <c r="D11" s="83">
        <v>10</v>
      </c>
      <c r="E11" s="70"/>
      <c r="F11" s="70"/>
      <c r="G11" s="65">
        <f aca="true" t="shared" si="0" ref="G11:G25">D11*E11</f>
        <v>0</v>
      </c>
      <c r="H11" s="66">
        <f aca="true" t="shared" si="1" ref="H11:H25">D11*F11</f>
        <v>0</v>
      </c>
      <c r="I11" s="67">
        <f aca="true" t="shared" si="2" ref="I11:I25">G11+H11</f>
        <v>0</v>
      </c>
    </row>
    <row r="12" spans="1:9" s="5" customFormat="1" ht="15.75">
      <c r="A12" s="6">
        <v>3</v>
      </c>
      <c r="B12" s="82" t="s">
        <v>12</v>
      </c>
      <c r="C12" s="26" t="s">
        <v>6</v>
      </c>
      <c r="D12" s="25">
        <v>30</v>
      </c>
      <c r="E12" s="70"/>
      <c r="F12" s="70"/>
      <c r="G12" s="65">
        <f t="shared" si="0"/>
        <v>0</v>
      </c>
      <c r="H12" s="66">
        <f t="shared" si="1"/>
        <v>0</v>
      </c>
      <c r="I12" s="67">
        <f t="shared" si="2"/>
        <v>0</v>
      </c>
    </row>
    <row r="13" spans="1:9" s="5" customFormat="1" ht="15.75">
      <c r="A13" s="6">
        <v>4</v>
      </c>
      <c r="B13" s="82" t="s">
        <v>13</v>
      </c>
      <c r="C13" s="26" t="s">
        <v>6</v>
      </c>
      <c r="D13" s="25">
        <v>30</v>
      </c>
      <c r="E13" s="70"/>
      <c r="F13" s="70"/>
      <c r="G13" s="65">
        <f t="shared" si="0"/>
        <v>0</v>
      </c>
      <c r="H13" s="66">
        <f t="shared" si="1"/>
        <v>0</v>
      </c>
      <c r="I13" s="67">
        <f t="shared" si="2"/>
        <v>0</v>
      </c>
    </row>
    <row r="14" spans="1:10" s="5" customFormat="1" ht="15.75">
      <c r="A14" s="6">
        <v>5</v>
      </c>
      <c r="B14" s="68" t="s">
        <v>4</v>
      </c>
      <c r="C14" s="25" t="s">
        <v>3</v>
      </c>
      <c r="D14" s="25">
        <v>144</v>
      </c>
      <c r="E14" s="70"/>
      <c r="F14" s="70"/>
      <c r="G14" s="65">
        <f t="shared" si="0"/>
        <v>0</v>
      </c>
      <c r="H14" s="66">
        <f t="shared" si="1"/>
        <v>0</v>
      </c>
      <c r="I14" s="67">
        <f t="shared" si="2"/>
        <v>0</v>
      </c>
      <c r="J14" s="58"/>
    </row>
    <row r="15" spans="1:9" s="5" customFormat="1" ht="15.75">
      <c r="A15" s="6">
        <v>6</v>
      </c>
      <c r="B15" s="68" t="s">
        <v>10</v>
      </c>
      <c r="C15" s="25" t="s">
        <v>0</v>
      </c>
      <c r="D15" s="25">
        <v>320</v>
      </c>
      <c r="E15" s="70"/>
      <c r="F15" s="70"/>
      <c r="G15" s="65">
        <f t="shared" si="0"/>
        <v>0</v>
      </c>
      <c r="H15" s="66">
        <f t="shared" si="1"/>
        <v>0</v>
      </c>
      <c r="I15" s="67">
        <f t="shared" si="2"/>
        <v>0</v>
      </c>
    </row>
    <row r="16" spans="1:9" s="5" customFormat="1" ht="15.75" customHeight="1">
      <c r="A16" s="6">
        <v>7</v>
      </c>
      <c r="B16" s="82" t="s">
        <v>22</v>
      </c>
      <c r="C16" s="26" t="s">
        <v>0</v>
      </c>
      <c r="D16" s="26">
        <v>160</v>
      </c>
      <c r="E16" s="70"/>
      <c r="F16" s="70"/>
      <c r="G16" s="65">
        <f t="shared" si="0"/>
        <v>0</v>
      </c>
      <c r="H16" s="66">
        <f t="shared" si="1"/>
        <v>0</v>
      </c>
      <c r="I16" s="67">
        <f t="shared" si="2"/>
        <v>0</v>
      </c>
    </row>
    <row r="17" spans="1:9" s="5" customFormat="1" ht="15.75" customHeight="1">
      <c r="A17" s="6">
        <v>8</v>
      </c>
      <c r="B17" s="82" t="s">
        <v>23</v>
      </c>
      <c r="C17" s="26" t="s">
        <v>0</v>
      </c>
      <c r="D17" s="26">
        <v>160</v>
      </c>
      <c r="E17" s="70"/>
      <c r="F17" s="70"/>
      <c r="G17" s="65">
        <f t="shared" si="0"/>
        <v>0</v>
      </c>
      <c r="H17" s="66">
        <f t="shared" si="1"/>
        <v>0</v>
      </c>
      <c r="I17" s="67">
        <f t="shared" si="2"/>
        <v>0</v>
      </c>
    </row>
    <row r="18" spans="1:9" s="5" customFormat="1" ht="15.75" customHeight="1">
      <c r="A18" s="6">
        <v>9</v>
      </c>
      <c r="B18" s="82" t="s">
        <v>24</v>
      </c>
      <c r="C18" s="26" t="s">
        <v>0</v>
      </c>
      <c r="D18" s="26">
        <v>320</v>
      </c>
      <c r="E18" s="70"/>
      <c r="F18" s="70"/>
      <c r="G18" s="66">
        <f t="shared" si="0"/>
        <v>0</v>
      </c>
      <c r="H18" s="66">
        <f t="shared" si="1"/>
        <v>0</v>
      </c>
      <c r="I18" s="67">
        <f t="shared" si="2"/>
        <v>0</v>
      </c>
    </row>
    <row r="19" spans="1:9" s="5" customFormat="1" ht="15.75" customHeight="1">
      <c r="A19" s="6">
        <v>10</v>
      </c>
      <c r="B19" s="82" t="s">
        <v>8</v>
      </c>
      <c r="C19" s="25" t="s">
        <v>0</v>
      </c>
      <c r="D19" s="26">
        <v>16</v>
      </c>
      <c r="E19" s="70"/>
      <c r="F19" s="70"/>
      <c r="G19" s="66">
        <f t="shared" si="0"/>
        <v>0</v>
      </c>
      <c r="H19" s="66">
        <f t="shared" si="1"/>
        <v>0</v>
      </c>
      <c r="I19" s="67">
        <f t="shared" si="2"/>
        <v>0</v>
      </c>
    </row>
    <row r="20" spans="1:9" s="5" customFormat="1" ht="15.75" customHeight="1">
      <c r="A20" s="6">
        <v>11</v>
      </c>
      <c r="B20" s="68" t="s">
        <v>14</v>
      </c>
      <c r="C20" s="85" t="s">
        <v>7</v>
      </c>
      <c r="D20" s="26">
        <v>48</v>
      </c>
      <c r="E20" s="70"/>
      <c r="F20" s="70"/>
      <c r="G20" s="66">
        <f t="shared" si="0"/>
        <v>0</v>
      </c>
      <c r="H20" s="66">
        <f t="shared" si="1"/>
        <v>0</v>
      </c>
      <c r="I20" s="67">
        <f t="shared" si="2"/>
        <v>0</v>
      </c>
    </row>
    <row r="21" spans="1:9" s="5" customFormat="1" ht="15.75" customHeight="1">
      <c r="A21" s="6">
        <v>12</v>
      </c>
      <c r="B21" s="68" t="s">
        <v>15</v>
      </c>
      <c r="C21" s="85" t="s">
        <v>3</v>
      </c>
      <c r="D21" s="26">
        <v>50</v>
      </c>
      <c r="E21" s="70"/>
      <c r="F21" s="70"/>
      <c r="G21" s="66">
        <f t="shared" si="0"/>
        <v>0</v>
      </c>
      <c r="H21" s="66">
        <f t="shared" si="1"/>
        <v>0</v>
      </c>
      <c r="I21" s="67">
        <f t="shared" si="2"/>
        <v>0</v>
      </c>
    </row>
    <row r="22" spans="1:9" s="5" customFormat="1" ht="20.25" customHeight="1">
      <c r="A22" s="6">
        <v>13</v>
      </c>
      <c r="B22" s="68" t="s">
        <v>17</v>
      </c>
      <c r="C22" s="85" t="s">
        <v>172</v>
      </c>
      <c r="D22" s="26">
        <v>60</v>
      </c>
      <c r="E22" s="70"/>
      <c r="F22" s="70"/>
      <c r="G22" s="66">
        <f t="shared" si="0"/>
        <v>0</v>
      </c>
      <c r="H22" s="66">
        <f t="shared" si="1"/>
        <v>0</v>
      </c>
      <c r="I22" s="67">
        <f t="shared" si="2"/>
        <v>0</v>
      </c>
    </row>
    <row r="23" spans="1:9" s="5" customFormat="1" ht="31.5" customHeight="1">
      <c r="A23" s="6">
        <v>14</v>
      </c>
      <c r="B23" s="86" t="s">
        <v>16</v>
      </c>
      <c r="C23" s="85" t="s">
        <v>172</v>
      </c>
      <c r="D23" s="26">
        <v>88</v>
      </c>
      <c r="E23" s="70"/>
      <c r="F23" s="70"/>
      <c r="G23" s="66">
        <f t="shared" si="0"/>
        <v>0</v>
      </c>
      <c r="H23" s="66">
        <f t="shared" si="1"/>
        <v>0</v>
      </c>
      <c r="I23" s="67">
        <f t="shared" si="2"/>
        <v>0</v>
      </c>
    </row>
    <row r="24" spans="1:9" s="5" customFormat="1" ht="18.75">
      <c r="A24" s="6">
        <v>15</v>
      </c>
      <c r="B24" s="86" t="s">
        <v>18</v>
      </c>
      <c r="C24" s="85" t="s">
        <v>172</v>
      </c>
      <c r="D24" s="26">
        <v>14</v>
      </c>
      <c r="E24" s="70"/>
      <c r="F24" s="70"/>
      <c r="G24" s="66">
        <f t="shared" si="0"/>
        <v>0</v>
      </c>
      <c r="H24" s="66">
        <f t="shared" si="1"/>
        <v>0</v>
      </c>
      <c r="I24" s="67">
        <f t="shared" si="2"/>
        <v>0</v>
      </c>
    </row>
    <row r="25" spans="1:10" s="5" customFormat="1" ht="38.25" customHeight="1" thickBot="1">
      <c r="A25" s="57">
        <v>16</v>
      </c>
      <c r="B25" s="73" t="s">
        <v>149</v>
      </c>
      <c r="C25" s="87" t="s">
        <v>0</v>
      </c>
      <c r="D25" s="88">
        <v>4</v>
      </c>
      <c r="E25" s="72"/>
      <c r="F25" s="72"/>
      <c r="G25" s="66">
        <f t="shared" si="0"/>
        <v>0</v>
      </c>
      <c r="H25" s="66">
        <f t="shared" si="1"/>
        <v>0</v>
      </c>
      <c r="I25" s="67">
        <f t="shared" si="2"/>
        <v>0</v>
      </c>
      <c r="J25" s="58"/>
    </row>
    <row r="26" spans="1:9" s="17" customFormat="1" ht="20.25" customHeight="1" thickBot="1">
      <c r="A26" s="41" t="s">
        <v>155</v>
      </c>
      <c r="B26" s="137" t="s">
        <v>118</v>
      </c>
      <c r="C26" s="137"/>
      <c r="D26" s="137"/>
      <c r="E26" s="137"/>
      <c r="F26" s="137"/>
      <c r="G26" s="137"/>
      <c r="H26" s="137"/>
      <c r="I26" s="75">
        <f>SUM(I10:I25)</f>
        <v>0</v>
      </c>
    </row>
    <row r="27" spans="1:9" s="17" customFormat="1" ht="20.25" customHeight="1" thickBot="1">
      <c r="A27" s="13"/>
      <c r="B27" s="14"/>
      <c r="C27" s="15"/>
      <c r="D27" s="16"/>
      <c r="G27" s="18"/>
      <c r="H27" s="19"/>
      <c r="I27" s="20"/>
    </row>
    <row r="28" spans="1:9" s="17" customFormat="1" ht="35.25" customHeight="1" thickBot="1">
      <c r="A28" s="41" t="s">
        <v>156</v>
      </c>
      <c r="B28" s="129" t="s">
        <v>119</v>
      </c>
      <c r="C28" s="129"/>
      <c r="D28" s="129"/>
      <c r="E28" s="129"/>
      <c r="F28" s="129"/>
      <c r="G28" s="129"/>
      <c r="H28" s="129"/>
      <c r="I28" s="48">
        <f>I7+I26</f>
        <v>0</v>
      </c>
    </row>
    <row r="29" spans="1:9" s="17" customFormat="1" ht="20.25" customHeight="1" thickBot="1">
      <c r="A29" s="13"/>
      <c r="B29" s="14"/>
      <c r="C29" s="15"/>
      <c r="D29" s="16"/>
      <c r="G29" s="18"/>
      <c r="H29" s="19"/>
      <c r="I29" s="20"/>
    </row>
    <row r="30" spans="1:9" s="5" customFormat="1" ht="16.5" thickBot="1">
      <c r="A30" s="134" t="s">
        <v>21</v>
      </c>
      <c r="B30" s="134"/>
      <c r="C30" s="134"/>
      <c r="D30" s="134"/>
      <c r="E30" s="134"/>
      <c r="F30" s="134"/>
      <c r="G30" s="134"/>
      <c r="H30" s="134"/>
      <c r="I30" s="134"/>
    </row>
    <row r="31" spans="1:9" s="5" customFormat="1" ht="16.5" thickBot="1">
      <c r="A31" s="39" t="s">
        <v>63</v>
      </c>
      <c r="B31" s="39" t="s">
        <v>29</v>
      </c>
      <c r="C31" s="37"/>
      <c r="D31" s="37"/>
      <c r="E31" s="38"/>
      <c r="F31" s="38"/>
      <c r="G31" s="38"/>
      <c r="H31" s="42"/>
      <c r="I31" s="43"/>
    </row>
    <row r="32" spans="1:9" s="5" customFormat="1" ht="31.5">
      <c r="A32" s="29" t="s">
        <v>64</v>
      </c>
      <c r="B32" s="36" t="s">
        <v>30</v>
      </c>
      <c r="C32" s="28" t="s">
        <v>0</v>
      </c>
      <c r="D32" s="28">
        <v>2</v>
      </c>
      <c r="E32" s="11"/>
      <c r="F32" s="11"/>
      <c r="G32" s="66">
        <f>D32*E32</f>
        <v>0</v>
      </c>
      <c r="H32" s="66">
        <f>D32*F32</f>
        <v>0</v>
      </c>
      <c r="I32" s="67">
        <f>G32+H32</f>
        <v>0</v>
      </c>
    </row>
    <row r="33" spans="1:9" s="5" customFormat="1" ht="47.25">
      <c r="A33" s="9" t="s">
        <v>65</v>
      </c>
      <c r="B33" s="4" t="s">
        <v>31</v>
      </c>
      <c r="C33" s="7" t="s">
        <v>0</v>
      </c>
      <c r="D33" s="7">
        <v>1</v>
      </c>
      <c r="E33" s="8"/>
      <c r="F33" s="8"/>
      <c r="G33" s="66">
        <f aca="true" t="shared" si="3" ref="G33:G42">D33*E33</f>
        <v>0</v>
      </c>
      <c r="H33" s="66">
        <f aca="true" t="shared" si="4" ref="H33:H42">D33*F33</f>
        <v>0</v>
      </c>
      <c r="I33" s="67">
        <f aca="true" t="shared" si="5" ref="I33:I42">G33+H33</f>
        <v>0</v>
      </c>
    </row>
    <row r="34" spans="1:10" s="5" customFormat="1" ht="78.75">
      <c r="A34" s="89" t="s">
        <v>66</v>
      </c>
      <c r="B34" s="90" t="s">
        <v>32</v>
      </c>
      <c r="C34" s="25" t="s">
        <v>19</v>
      </c>
      <c r="D34" s="25">
        <v>8</v>
      </c>
      <c r="E34" s="70"/>
      <c r="F34" s="70"/>
      <c r="G34" s="66">
        <f t="shared" si="3"/>
        <v>0</v>
      </c>
      <c r="H34" s="66">
        <f t="shared" si="4"/>
        <v>0</v>
      </c>
      <c r="I34" s="67">
        <f t="shared" si="5"/>
        <v>0</v>
      </c>
      <c r="J34" s="51"/>
    </row>
    <row r="35" spans="1:10" s="5" customFormat="1" ht="15.75">
      <c r="A35" s="91" t="s">
        <v>67</v>
      </c>
      <c r="B35" s="92" t="s">
        <v>144</v>
      </c>
      <c r="C35" s="83" t="s">
        <v>19</v>
      </c>
      <c r="D35" s="83">
        <v>5</v>
      </c>
      <c r="E35" s="70"/>
      <c r="F35" s="70"/>
      <c r="G35" s="66">
        <f t="shared" si="3"/>
        <v>0</v>
      </c>
      <c r="H35" s="66">
        <f t="shared" si="4"/>
        <v>0</v>
      </c>
      <c r="I35" s="67">
        <f t="shared" si="5"/>
        <v>0</v>
      </c>
      <c r="J35" s="51"/>
    </row>
    <row r="36" spans="1:10" s="5" customFormat="1" ht="47.25">
      <c r="A36" s="89" t="s">
        <v>68</v>
      </c>
      <c r="B36" s="90" t="s">
        <v>33</v>
      </c>
      <c r="C36" s="85" t="s">
        <v>172</v>
      </c>
      <c r="D36" s="25">
        <v>120</v>
      </c>
      <c r="E36" s="70"/>
      <c r="F36" s="70"/>
      <c r="G36" s="66">
        <f t="shared" si="3"/>
        <v>0</v>
      </c>
      <c r="H36" s="66">
        <f t="shared" si="4"/>
        <v>0</v>
      </c>
      <c r="I36" s="67">
        <f t="shared" si="5"/>
        <v>0</v>
      </c>
      <c r="J36" s="51"/>
    </row>
    <row r="37" spans="1:10" s="5" customFormat="1" ht="47.25">
      <c r="A37" s="91" t="s">
        <v>69</v>
      </c>
      <c r="B37" s="92" t="s">
        <v>125</v>
      </c>
      <c r="C37" s="83" t="s">
        <v>19</v>
      </c>
      <c r="D37" s="83">
        <v>3</v>
      </c>
      <c r="E37" s="70"/>
      <c r="F37" s="70"/>
      <c r="G37" s="66">
        <f t="shared" si="3"/>
        <v>0</v>
      </c>
      <c r="H37" s="66">
        <f t="shared" si="4"/>
        <v>0</v>
      </c>
      <c r="I37" s="67">
        <f t="shared" si="5"/>
        <v>0</v>
      </c>
      <c r="J37" s="51"/>
    </row>
    <row r="38" spans="1:10" s="5" customFormat="1" ht="31.5">
      <c r="A38" s="91" t="s">
        <v>70</v>
      </c>
      <c r="B38" s="92" t="s">
        <v>126</v>
      </c>
      <c r="C38" s="83" t="s">
        <v>0</v>
      </c>
      <c r="D38" s="83">
        <v>9</v>
      </c>
      <c r="E38" s="70"/>
      <c r="F38" s="70"/>
      <c r="G38" s="66">
        <f t="shared" si="3"/>
        <v>0</v>
      </c>
      <c r="H38" s="66">
        <f t="shared" si="4"/>
        <v>0</v>
      </c>
      <c r="I38" s="67">
        <f t="shared" si="5"/>
        <v>0</v>
      </c>
      <c r="J38" s="51"/>
    </row>
    <row r="39" spans="1:10" s="5" customFormat="1" ht="63">
      <c r="A39" s="93" t="s">
        <v>117</v>
      </c>
      <c r="B39" s="90" t="s">
        <v>34</v>
      </c>
      <c r="C39" s="25" t="s">
        <v>19</v>
      </c>
      <c r="D39" s="25">
        <v>40</v>
      </c>
      <c r="E39" s="70"/>
      <c r="F39" s="70"/>
      <c r="G39" s="66">
        <f t="shared" si="3"/>
        <v>0</v>
      </c>
      <c r="H39" s="66">
        <f t="shared" si="4"/>
        <v>0</v>
      </c>
      <c r="I39" s="67">
        <f t="shared" si="5"/>
        <v>0</v>
      </c>
      <c r="J39" s="51"/>
    </row>
    <row r="40" spans="1:10" s="5" customFormat="1" ht="63">
      <c r="A40" s="93" t="s">
        <v>127</v>
      </c>
      <c r="B40" s="90" t="s">
        <v>35</v>
      </c>
      <c r="C40" s="85" t="s">
        <v>172</v>
      </c>
      <c r="D40" s="25">
        <v>15</v>
      </c>
      <c r="E40" s="70"/>
      <c r="F40" s="70"/>
      <c r="G40" s="66">
        <f t="shared" si="3"/>
        <v>0</v>
      </c>
      <c r="H40" s="66">
        <f t="shared" si="4"/>
        <v>0</v>
      </c>
      <c r="I40" s="67">
        <f t="shared" si="5"/>
        <v>0</v>
      </c>
      <c r="J40" s="51"/>
    </row>
    <row r="41" spans="1:10" s="5" customFormat="1" ht="18.75">
      <c r="A41" s="93" t="s">
        <v>141</v>
      </c>
      <c r="B41" s="94" t="s">
        <v>36</v>
      </c>
      <c r="C41" s="95" t="s">
        <v>172</v>
      </c>
      <c r="D41" s="96">
        <v>120</v>
      </c>
      <c r="E41" s="72"/>
      <c r="F41" s="72"/>
      <c r="G41" s="66">
        <f t="shared" si="3"/>
        <v>0</v>
      </c>
      <c r="H41" s="66">
        <f t="shared" si="4"/>
        <v>0</v>
      </c>
      <c r="I41" s="67">
        <f t="shared" si="5"/>
        <v>0</v>
      </c>
      <c r="J41" s="51"/>
    </row>
    <row r="42" spans="1:10" s="5" customFormat="1" ht="48" thickBot="1">
      <c r="A42" s="97" t="s">
        <v>146</v>
      </c>
      <c r="B42" s="98" t="s">
        <v>152</v>
      </c>
      <c r="C42" s="99" t="s">
        <v>153</v>
      </c>
      <c r="D42" s="100">
        <v>1</v>
      </c>
      <c r="E42" s="72"/>
      <c r="F42" s="72"/>
      <c r="G42" s="66">
        <f t="shared" si="3"/>
        <v>0</v>
      </c>
      <c r="H42" s="66">
        <f t="shared" si="4"/>
        <v>0</v>
      </c>
      <c r="I42" s="67">
        <f t="shared" si="5"/>
        <v>0</v>
      </c>
      <c r="J42" s="50"/>
    </row>
    <row r="43" spans="1:10" s="17" customFormat="1" ht="16.5" thickBot="1">
      <c r="A43" s="60" t="s">
        <v>157</v>
      </c>
      <c r="B43" s="130" t="s">
        <v>124</v>
      </c>
      <c r="C43" s="130"/>
      <c r="D43" s="130"/>
      <c r="E43" s="130"/>
      <c r="F43" s="130"/>
      <c r="G43" s="130"/>
      <c r="H43" s="130"/>
      <c r="I43" s="59">
        <f>SUM(I32:I42)</f>
        <v>0</v>
      </c>
      <c r="J43" s="51"/>
    </row>
    <row r="44" spans="1:10" s="17" customFormat="1" ht="16.5" thickBot="1">
      <c r="A44" s="27"/>
      <c r="B44" s="30"/>
      <c r="C44" s="13"/>
      <c r="D44" s="13"/>
      <c r="E44" s="13"/>
      <c r="F44" s="13"/>
      <c r="G44" s="13"/>
      <c r="H44" s="31"/>
      <c r="I44" s="50"/>
      <c r="J44" s="51"/>
    </row>
    <row r="45" spans="1:10" s="5" customFormat="1" ht="16.5" thickBot="1">
      <c r="A45" s="39" t="s">
        <v>71</v>
      </c>
      <c r="B45" s="39" t="s">
        <v>37</v>
      </c>
      <c r="C45" s="37"/>
      <c r="D45" s="37"/>
      <c r="E45" s="38"/>
      <c r="F45" s="38"/>
      <c r="G45" s="38"/>
      <c r="H45" s="38"/>
      <c r="I45" s="49"/>
      <c r="J45" s="51"/>
    </row>
    <row r="46" spans="1:10" s="5" customFormat="1" ht="47.25">
      <c r="A46" s="101" t="s">
        <v>72</v>
      </c>
      <c r="B46" s="102" t="s">
        <v>38</v>
      </c>
      <c r="C46" s="103" t="s">
        <v>0</v>
      </c>
      <c r="D46" s="63">
        <v>1</v>
      </c>
      <c r="E46" s="64"/>
      <c r="F46" s="64"/>
      <c r="G46" s="66">
        <f>D46*E46</f>
        <v>0</v>
      </c>
      <c r="H46" s="66">
        <f>D46*F46</f>
        <v>0</v>
      </c>
      <c r="I46" s="67">
        <f>G46+H46</f>
        <v>0</v>
      </c>
      <c r="J46" s="51"/>
    </row>
    <row r="47" spans="1:10" s="5" customFormat="1" ht="31.5">
      <c r="A47" s="89" t="s">
        <v>73</v>
      </c>
      <c r="B47" s="90" t="s">
        <v>39</v>
      </c>
      <c r="C47" s="25" t="s">
        <v>0</v>
      </c>
      <c r="D47" s="25">
        <v>2</v>
      </c>
      <c r="E47" s="70"/>
      <c r="F47" s="70"/>
      <c r="G47" s="66">
        <f aca="true" t="shared" si="6" ref="G47:G55">D47*E47</f>
        <v>0</v>
      </c>
      <c r="H47" s="66">
        <f aca="true" t="shared" si="7" ref="H47:H55">D47*F47</f>
        <v>0</v>
      </c>
      <c r="I47" s="67">
        <f aca="true" t="shared" si="8" ref="I47:I55">G47+H47</f>
        <v>0</v>
      </c>
      <c r="J47" s="51"/>
    </row>
    <row r="48" spans="1:10" s="5" customFormat="1" ht="94.5">
      <c r="A48" s="89" t="s">
        <v>74</v>
      </c>
      <c r="B48" s="90" t="s">
        <v>40</v>
      </c>
      <c r="C48" s="85" t="s">
        <v>172</v>
      </c>
      <c r="D48" s="25">
        <v>10</v>
      </c>
      <c r="E48" s="70"/>
      <c r="F48" s="70"/>
      <c r="G48" s="66">
        <f t="shared" si="6"/>
        <v>0</v>
      </c>
      <c r="H48" s="66">
        <f t="shared" si="7"/>
        <v>0</v>
      </c>
      <c r="I48" s="67">
        <f t="shared" si="8"/>
        <v>0</v>
      </c>
      <c r="J48" s="51"/>
    </row>
    <row r="49" spans="1:10" s="5" customFormat="1" ht="31.5">
      <c r="A49" s="89" t="s">
        <v>75</v>
      </c>
      <c r="B49" s="90" t="s">
        <v>20</v>
      </c>
      <c r="C49" s="85" t="s">
        <v>0</v>
      </c>
      <c r="D49" s="25">
        <v>1</v>
      </c>
      <c r="E49" s="70"/>
      <c r="F49" s="70"/>
      <c r="G49" s="66">
        <f t="shared" si="6"/>
        <v>0</v>
      </c>
      <c r="H49" s="66">
        <f t="shared" si="7"/>
        <v>0</v>
      </c>
      <c r="I49" s="67">
        <f t="shared" si="8"/>
        <v>0</v>
      </c>
      <c r="J49" s="51"/>
    </row>
    <row r="50" spans="1:10" s="5" customFormat="1" ht="49.5" customHeight="1">
      <c r="A50" s="91" t="s">
        <v>76</v>
      </c>
      <c r="B50" s="92" t="s">
        <v>142</v>
      </c>
      <c r="C50" s="85" t="s">
        <v>172</v>
      </c>
      <c r="D50" s="25">
        <v>2</v>
      </c>
      <c r="E50" s="70"/>
      <c r="F50" s="70"/>
      <c r="G50" s="66">
        <f t="shared" si="6"/>
        <v>0</v>
      </c>
      <c r="H50" s="66">
        <f t="shared" si="7"/>
        <v>0</v>
      </c>
      <c r="I50" s="67">
        <f t="shared" si="8"/>
        <v>0</v>
      </c>
      <c r="J50" s="51"/>
    </row>
    <row r="51" spans="1:10" s="5" customFormat="1" ht="51" customHeight="1">
      <c r="A51" s="89" t="s">
        <v>77</v>
      </c>
      <c r="B51" s="90" t="s">
        <v>173</v>
      </c>
      <c r="C51" s="85" t="s">
        <v>172</v>
      </c>
      <c r="D51" s="25">
        <v>48</v>
      </c>
      <c r="E51" s="70"/>
      <c r="F51" s="70"/>
      <c r="G51" s="66">
        <f t="shared" si="6"/>
        <v>0</v>
      </c>
      <c r="H51" s="66">
        <f t="shared" si="7"/>
        <v>0</v>
      </c>
      <c r="I51" s="67">
        <f t="shared" si="8"/>
        <v>0</v>
      </c>
      <c r="J51" s="51"/>
    </row>
    <row r="52" spans="1:10" s="5" customFormat="1" ht="31.5">
      <c r="A52" s="97" t="s">
        <v>78</v>
      </c>
      <c r="B52" s="92" t="s">
        <v>130</v>
      </c>
      <c r="C52" s="104" t="s">
        <v>19</v>
      </c>
      <c r="D52" s="83">
        <v>12</v>
      </c>
      <c r="E52" s="70"/>
      <c r="F52" s="70"/>
      <c r="G52" s="66">
        <f t="shared" si="6"/>
        <v>0</v>
      </c>
      <c r="H52" s="66">
        <f t="shared" si="7"/>
        <v>0</v>
      </c>
      <c r="I52" s="67">
        <f t="shared" si="8"/>
        <v>0</v>
      </c>
      <c r="J52" s="51"/>
    </row>
    <row r="53" spans="1:10" s="5" customFormat="1" ht="15.75">
      <c r="A53" s="97" t="s">
        <v>112</v>
      </c>
      <c r="B53" s="92" t="s">
        <v>128</v>
      </c>
      <c r="C53" s="105" t="s">
        <v>19</v>
      </c>
      <c r="D53" s="83">
        <v>48</v>
      </c>
      <c r="E53" s="70"/>
      <c r="F53" s="70"/>
      <c r="G53" s="66">
        <f t="shared" si="6"/>
        <v>0</v>
      </c>
      <c r="H53" s="66">
        <f t="shared" si="7"/>
        <v>0</v>
      </c>
      <c r="I53" s="67">
        <f t="shared" si="8"/>
        <v>0</v>
      </c>
      <c r="J53" s="51"/>
    </row>
    <row r="54" spans="1:10" s="5" customFormat="1" ht="48" thickBot="1">
      <c r="A54" s="106" t="s">
        <v>131</v>
      </c>
      <c r="B54" s="94" t="s">
        <v>129</v>
      </c>
      <c r="C54" s="107" t="s">
        <v>19</v>
      </c>
      <c r="D54" s="96">
        <v>12</v>
      </c>
      <c r="E54" s="72"/>
      <c r="F54" s="72"/>
      <c r="G54" s="66">
        <f t="shared" si="6"/>
        <v>0</v>
      </c>
      <c r="H54" s="66">
        <f t="shared" si="7"/>
        <v>0</v>
      </c>
      <c r="I54" s="67">
        <f t="shared" si="8"/>
        <v>0</v>
      </c>
      <c r="J54" s="51"/>
    </row>
    <row r="55" spans="1:10" s="5" customFormat="1" ht="48" thickBot="1">
      <c r="A55" s="97" t="s">
        <v>147</v>
      </c>
      <c r="B55" s="98" t="s">
        <v>152</v>
      </c>
      <c r="C55" s="99" t="s">
        <v>153</v>
      </c>
      <c r="D55" s="100">
        <v>1</v>
      </c>
      <c r="E55" s="72"/>
      <c r="F55" s="72"/>
      <c r="G55" s="66">
        <f t="shared" si="6"/>
        <v>0</v>
      </c>
      <c r="H55" s="66">
        <f t="shared" si="7"/>
        <v>0</v>
      </c>
      <c r="I55" s="67">
        <f t="shared" si="8"/>
        <v>0</v>
      </c>
      <c r="J55" s="51"/>
    </row>
    <row r="56" spans="1:10" s="12" customFormat="1" ht="16.5" thickBot="1">
      <c r="A56" s="60" t="s">
        <v>158</v>
      </c>
      <c r="B56" s="130" t="s">
        <v>123</v>
      </c>
      <c r="C56" s="130"/>
      <c r="D56" s="130"/>
      <c r="E56" s="130"/>
      <c r="F56" s="130"/>
      <c r="G56" s="130"/>
      <c r="H56" s="130"/>
      <c r="I56" s="59">
        <f>SUM(I46:I55)</f>
        <v>0</v>
      </c>
      <c r="J56" s="51"/>
    </row>
    <row r="57" spans="1:10" s="17" customFormat="1" ht="15.75">
      <c r="A57" s="22"/>
      <c r="B57" s="21"/>
      <c r="C57" s="24"/>
      <c r="D57" s="23"/>
      <c r="J57" s="21"/>
    </row>
    <row r="58" spans="1:4" s="17" customFormat="1" ht="15.75">
      <c r="A58" s="22"/>
      <c r="B58" s="21"/>
      <c r="C58" s="24"/>
      <c r="D58" s="23"/>
    </row>
    <row r="59" spans="1:4" s="17" customFormat="1" ht="16.5" thickBot="1">
      <c r="A59" s="22"/>
      <c r="B59" s="21"/>
      <c r="C59" s="24"/>
      <c r="D59" s="23"/>
    </row>
    <row r="60" spans="1:9" s="5" customFormat="1" ht="16.5" thickBot="1">
      <c r="A60" s="39" t="s">
        <v>79</v>
      </c>
      <c r="B60" s="39" t="s">
        <v>42</v>
      </c>
      <c r="C60" s="37"/>
      <c r="D60" s="37"/>
      <c r="E60" s="38"/>
      <c r="F60" s="38"/>
      <c r="G60" s="38"/>
      <c r="H60" s="38"/>
      <c r="I60" s="38"/>
    </row>
    <row r="61" spans="1:9" s="5" customFormat="1" ht="31.5">
      <c r="A61" s="108" t="s">
        <v>80</v>
      </c>
      <c r="B61" s="90" t="s">
        <v>30</v>
      </c>
      <c r="C61" s="109" t="s">
        <v>0</v>
      </c>
      <c r="D61" s="25">
        <v>2</v>
      </c>
      <c r="E61" s="70"/>
      <c r="F61" s="70"/>
      <c r="G61" s="66">
        <f>D61*E61</f>
        <v>0</v>
      </c>
      <c r="H61" s="66">
        <f>D61*F61</f>
        <v>0</v>
      </c>
      <c r="I61" s="67">
        <f>G61+H61</f>
        <v>0</v>
      </c>
    </row>
    <row r="62" spans="1:9" s="5" customFormat="1" ht="31.5">
      <c r="A62" s="89" t="s">
        <v>81</v>
      </c>
      <c r="B62" s="90" t="s">
        <v>43</v>
      </c>
      <c r="C62" s="109" t="s">
        <v>0</v>
      </c>
      <c r="D62" s="25">
        <v>1</v>
      </c>
      <c r="E62" s="70"/>
      <c r="F62" s="70"/>
      <c r="G62" s="66">
        <f aca="true" t="shared" si="9" ref="G62:G71">D62*E62</f>
        <v>0</v>
      </c>
      <c r="H62" s="66">
        <f aca="true" t="shared" si="10" ref="H62:H71">D62*F62</f>
        <v>0</v>
      </c>
      <c r="I62" s="67">
        <f aca="true" t="shared" si="11" ref="I62:I71">G62+H62</f>
        <v>0</v>
      </c>
    </row>
    <row r="63" spans="1:9" s="5" customFormat="1" ht="78.75">
      <c r="A63" s="89" t="s">
        <v>82</v>
      </c>
      <c r="B63" s="90" t="s">
        <v>44</v>
      </c>
      <c r="C63" s="85" t="s">
        <v>172</v>
      </c>
      <c r="D63" s="25">
        <v>35</v>
      </c>
      <c r="E63" s="70"/>
      <c r="F63" s="70"/>
      <c r="G63" s="66">
        <f t="shared" si="9"/>
        <v>0</v>
      </c>
      <c r="H63" s="66">
        <f t="shared" si="10"/>
        <v>0</v>
      </c>
      <c r="I63" s="67">
        <f t="shared" si="11"/>
        <v>0</v>
      </c>
    </row>
    <row r="64" spans="1:9" s="5" customFormat="1" ht="110.25">
      <c r="A64" s="89" t="s">
        <v>83</v>
      </c>
      <c r="B64" s="90" t="s">
        <v>45</v>
      </c>
      <c r="C64" s="85" t="s">
        <v>172</v>
      </c>
      <c r="D64" s="25">
        <v>61</v>
      </c>
      <c r="E64" s="70"/>
      <c r="F64" s="70"/>
      <c r="G64" s="66">
        <f t="shared" si="9"/>
        <v>0</v>
      </c>
      <c r="H64" s="66">
        <f t="shared" si="10"/>
        <v>0</v>
      </c>
      <c r="I64" s="67">
        <f t="shared" si="11"/>
        <v>0</v>
      </c>
    </row>
    <row r="65" spans="1:9" s="5" customFormat="1" ht="31.5">
      <c r="A65" s="89" t="s">
        <v>84</v>
      </c>
      <c r="B65" s="90" t="s">
        <v>110</v>
      </c>
      <c r="C65" s="85" t="s">
        <v>172</v>
      </c>
      <c r="D65" s="25">
        <v>1</v>
      </c>
      <c r="E65" s="70"/>
      <c r="F65" s="70"/>
      <c r="G65" s="66">
        <f t="shared" si="9"/>
        <v>0</v>
      </c>
      <c r="H65" s="66">
        <f t="shared" si="10"/>
        <v>0</v>
      </c>
      <c r="I65" s="67">
        <f t="shared" si="11"/>
        <v>0</v>
      </c>
    </row>
    <row r="66" spans="1:9" s="5" customFormat="1" ht="31.5">
      <c r="A66" s="89" t="s">
        <v>85</v>
      </c>
      <c r="B66" s="90" t="s">
        <v>46</v>
      </c>
      <c r="C66" s="109" t="s">
        <v>0</v>
      </c>
      <c r="D66" s="25">
        <v>2</v>
      </c>
      <c r="E66" s="70"/>
      <c r="F66" s="70"/>
      <c r="G66" s="66">
        <f t="shared" si="9"/>
        <v>0</v>
      </c>
      <c r="H66" s="66">
        <f t="shared" si="10"/>
        <v>0</v>
      </c>
      <c r="I66" s="67">
        <f t="shared" si="11"/>
        <v>0</v>
      </c>
    </row>
    <row r="67" spans="1:9" s="5" customFormat="1" ht="47.25">
      <c r="A67" s="91" t="s">
        <v>86</v>
      </c>
      <c r="B67" s="92" t="s">
        <v>132</v>
      </c>
      <c r="C67" s="104" t="s">
        <v>0</v>
      </c>
      <c r="D67" s="83">
        <v>3</v>
      </c>
      <c r="E67" s="70"/>
      <c r="F67" s="70"/>
      <c r="G67" s="66">
        <f t="shared" si="9"/>
        <v>0</v>
      </c>
      <c r="H67" s="66">
        <f t="shared" si="10"/>
        <v>0</v>
      </c>
      <c r="I67" s="67">
        <f t="shared" si="11"/>
        <v>0</v>
      </c>
    </row>
    <row r="68" spans="1:9" s="5" customFormat="1" ht="47.25">
      <c r="A68" s="91" t="s">
        <v>87</v>
      </c>
      <c r="B68" s="92" t="s">
        <v>133</v>
      </c>
      <c r="C68" s="104" t="s">
        <v>0</v>
      </c>
      <c r="D68" s="83">
        <v>6</v>
      </c>
      <c r="E68" s="70"/>
      <c r="F68" s="70"/>
      <c r="G68" s="66">
        <f t="shared" si="9"/>
        <v>0</v>
      </c>
      <c r="H68" s="66">
        <f t="shared" si="10"/>
        <v>0</v>
      </c>
      <c r="I68" s="67">
        <f t="shared" si="11"/>
        <v>0</v>
      </c>
    </row>
    <row r="69" spans="1:9" s="5" customFormat="1" ht="31.5">
      <c r="A69" s="89" t="s">
        <v>88</v>
      </c>
      <c r="B69" s="90" t="s">
        <v>41</v>
      </c>
      <c r="C69" s="109" t="s">
        <v>19</v>
      </c>
      <c r="D69" s="25">
        <v>25</v>
      </c>
      <c r="E69" s="70"/>
      <c r="F69" s="70"/>
      <c r="G69" s="66">
        <f t="shared" si="9"/>
        <v>0</v>
      </c>
      <c r="H69" s="66">
        <f t="shared" si="10"/>
        <v>0</v>
      </c>
      <c r="I69" s="67">
        <f t="shared" si="11"/>
        <v>0</v>
      </c>
    </row>
    <row r="70" spans="1:9" s="5" customFormat="1" ht="15.75">
      <c r="A70" s="89" t="s">
        <v>89</v>
      </c>
      <c r="B70" s="94" t="s">
        <v>47</v>
      </c>
      <c r="C70" s="107" t="s">
        <v>0</v>
      </c>
      <c r="D70" s="96">
        <v>2</v>
      </c>
      <c r="E70" s="72"/>
      <c r="F70" s="72"/>
      <c r="G70" s="66">
        <f t="shared" si="9"/>
        <v>0</v>
      </c>
      <c r="H70" s="66">
        <f t="shared" si="10"/>
        <v>0</v>
      </c>
      <c r="I70" s="67">
        <f t="shared" si="11"/>
        <v>0</v>
      </c>
    </row>
    <row r="71" spans="1:9" s="5" customFormat="1" ht="48" thickBot="1">
      <c r="A71" s="97" t="s">
        <v>114</v>
      </c>
      <c r="B71" s="98" t="s">
        <v>152</v>
      </c>
      <c r="C71" s="99" t="s">
        <v>153</v>
      </c>
      <c r="D71" s="100">
        <v>1</v>
      </c>
      <c r="E71" s="72"/>
      <c r="F71" s="72"/>
      <c r="G71" s="66">
        <f t="shared" si="9"/>
        <v>0</v>
      </c>
      <c r="H71" s="66">
        <f t="shared" si="10"/>
        <v>0</v>
      </c>
      <c r="I71" s="67">
        <f t="shared" si="11"/>
        <v>0</v>
      </c>
    </row>
    <row r="72" spans="1:9" s="5" customFormat="1" ht="16.5" thickBot="1">
      <c r="A72" s="60" t="s">
        <v>159</v>
      </c>
      <c r="B72" s="130" t="s">
        <v>122</v>
      </c>
      <c r="C72" s="130"/>
      <c r="D72" s="130"/>
      <c r="E72" s="130"/>
      <c r="F72" s="130"/>
      <c r="G72" s="130"/>
      <c r="H72" s="130"/>
      <c r="I72" s="59">
        <f>SUM(I61:I71)</f>
        <v>0</v>
      </c>
    </row>
    <row r="73" spans="1:9" s="5" customFormat="1" ht="16.5" thickBot="1">
      <c r="A73" s="44"/>
      <c r="B73" s="46"/>
      <c r="C73" s="46"/>
      <c r="D73" s="46"/>
      <c r="E73" s="46"/>
      <c r="F73" s="46"/>
      <c r="G73" s="46"/>
      <c r="H73" s="46"/>
      <c r="I73" s="45"/>
    </row>
    <row r="74" spans="1:9" s="5" customFormat="1" ht="16.5" thickBot="1">
      <c r="A74" s="39" t="s">
        <v>90</v>
      </c>
      <c r="B74" s="39" t="s">
        <v>48</v>
      </c>
      <c r="C74" s="40"/>
      <c r="D74" s="40"/>
      <c r="E74" s="38"/>
      <c r="F74" s="38"/>
      <c r="G74" s="38"/>
      <c r="H74" s="38"/>
      <c r="I74" s="38"/>
    </row>
    <row r="75" spans="1:9" s="5" customFormat="1" ht="31.5">
      <c r="A75" s="101" t="s">
        <v>91</v>
      </c>
      <c r="B75" s="102" t="s">
        <v>30</v>
      </c>
      <c r="C75" s="103" t="s">
        <v>0</v>
      </c>
      <c r="D75" s="63">
        <v>2</v>
      </c>
      <c r="E75" s="64"/>
      <c r="F75" s="64"/>
      <c r="G75" s="66">
        <f aca="true" t="shared" si="12" ref="G75:G83">D75*E75</f>
        <v>0</v>
      </c>
      <c r="H75" s="66">
        <f aca="true" t="shared" si="13" ref="H75:H83">D75*F75</f>
        <v>0</v>
      </c>
      <c r="I75" s="67">
        <f aca="true" t="shared" si="14" ref="I75:I83">G75+H75</f>
        <v>0</v>
      </c>
    </row>
    <row r="76" spans="1:9" s="5" customFormat="1" ht="47.25">
      <c r="A76" s="89" t="s">
        <v>92</v>
      </c>
      <c r="B76" s="90" t="s">
        <v>174</v>
      </c>
      <c r="C76" s="109" t="s">
        <v>0</v>
      </c>
      <c r="D76" s="25">
        <v>4</v>
      </c>
      <c r="E76" s="70"/>
      <c r="F76" s="70"/>
      <c r="G76" s="66">
        <f t="shared" si="12"/>
        <v>0</v>
      </c>
      <c r="H76" s="66">
        <f t="shared" si="13"/>
        <v>0</v>
      </c>
      <c r="I76" s="67">
        <f t="shared" si="14"/>
        <v>0</v>
      </c>
    </row>
    <row r="77" spans="1:9" s="5" customFormat="1" ht="31.5">
      <c r="A77" s="89" t="s">
        <v>93</v>
      </c>
      <c r="B77" s="90" t="s">
        <v>49</v>
      </c>
      <c r="C77" s="85" t="s">
        <v>172</v>
      </c>
      <c r="D77" s="25">
        <v>20</v>
      </c>
      <c r="E77" s="70"/>
      <c r="F77" s="70"/>
      <c r="G77" s="66">
        <f t="shared" si="12"/>
        <v>0</v>
      </c>
      <c r="H77" s="66">
        <f t="shared" si="13"/>
        <v>0</v>
      </c>
      <c r="I77" s="67">
        <f t="shared" si="14"/>
        <v>0</v>
      </c>
    </row>
    <row r="78" spans="1:9" s="5" customFormat="1" ht="31.5">
      <c r="A78" s="89" t="s">
        <v>94</v>
      </c>
      <c r="B78" s="90" t="s">
        <v>50</v>
      </c>
      <c r="C78" s="85" t="s">
        <v>172</v>
      </c>
      <c r="D78" s="25">
        <v>20</v>
      </c>
      <c r="E78" s="70"/>
      <c r="F78" s="70"/>
      <c r="G78" s="66">
        <f t="shared" si="12"/>
        <v>0</v>
      </c>
      <c r="H78" s="66">
        <f t="shared" si="13"/>
        <v>0</v>
      </c>
      <c r="I78" s="67">
        <f t="shared" si="14"/>
        <v>0</v>
      </c>
    </row>
    <row r="79" spans="1:9" s="5" customFormat="1" ht="31.5">
      <c r="A79" s="89" t="s">
        <v>95</v>
      </c>
      <c r="B79" s="90" t="s">
        <v>51</v>
      </c>
      <c r="C79" s="109" t="s">
        <v>19</v>
      </c>
      <c r="D79" s="25">
        <v>24</v>
      </c>
      <c r="E79" s="70"/>
      <c r="F79" s="70"/>
      <c r="G79" s="66">
        <f t="shared" si="12"/>
        <v>0</v>
      </c>
      <c r="H79" s="66">
        <f t="shared" si="13"/>
        <v>0</v>
      </c>
      <c r="I79" s="67">
        <f t="shared" si="14"/>
        <v>0</v>
      </c>
    </row>
    <row r="80" spans="1:9" s="5" customFormat="1" ht="78.75">
      <c r="A80" s="89" t="s">
        <v>96</v>
      </c>
      <c r="B80" s="90" t="s">
        <v>175</v>
      </c>
      <c r="C80" s="85" t="s">
        <v>172</v>
      </c>
      <c r="D80" s="25">
        <v>144</v>
      </c>
      <c r="E80" s="70"/>
      <c r="F80" s="70"/>
      <c r="G80" s="66">
        <f t="shared" si="12"/>
        <v>0</v>
      </c>
      <c r="H80" s="66">
        <f t="shared" si="13"/>
        <v>0</v>
      </c>
      <c r="I80" s="67">
        <f t="shared" si="14"/>
        <v>0</v>
      </c>
    </row>
    <row r="81" spans="1:9" s="5" customFormat="1" ht="51" customHeight="1">
      <c r="A81" s="89" t="s">
        <v>97</v>
      </c>
      <c r="B81" s="90" t="s">
        <v>52</v>
      </c>
      <c r="C81" s="85" t="s">
        <v>19</v>
      </c>
      <c r="D81" s="25">
        <v>14</v>
      </c>
      <c r="E81" s="70"/>
      <c r="F81" s="70"/>
      <c r="G81" s="66">
        <f t="shared" si="12"/>
        <v>0</v>
      </c>
      <c r="H81" s="66">
        <f t="shared" si="13"/>
        <v>0</v>
      </c>
      <c r="I81" s="67">
        <f t="shared" si="14"/>
        <v>0</v>
      </c>
    </row>
    <row r="82" spans="1:9" s="5" customFormat="1" ht="31.5">
      <c r="A82" s="89" t="s">
        <v>98</v>
      </c>
      <c r="B82" s="90" t="s">
        <v>53</v>
      </c>
      <c r="C82" s="85" t="s">
        <v>172</v>
      </c>
      <c r="D82" s="25">
        <v>5</v>
      </c>
      <c r="E82" s="70"/>
      <c r="F82" s="70"/>
      <c r="G82" s="66">
        <f t="shared" si="12"/>
        <v>0</v>
      </c>
      <c r="H82" s="66">
        <f t="shared" si="13"/>
        <v>0</v>
      </c>
      <c r="I82" s="67">
        <f t="shared" si="14"/>
        <v>0</v>
      </c>
    </row>
    <row r="83" spans="1:9" s="5" customFormat="1" ht="48" thickBot="1">
      <c r="A83" s="97" t="s">
        <v>145</v>
      </c>
      <c r="B83" s="98" t="s">
        <v>152</v>
      </c>
      <c r="C83" s="99" t="s">
        <v>153</v>
      </c>
      <c r="D83" s="100">
        <v>1</v>
      </c>
      <c r="E83" s="72"/>
      <c r="F83" s="72"/>
      <c r="G83" s="66">
        <f t="shared" si="12"/>
        <v>0</v>
      </c>
      <c r="H83" s="66">
        <f t="shared" si="13"/>
        <v>0</v>
      </c>
      <c r="I83" s="67">
        <f t="shared" si="14"/>
        <v>0</v>
      </c>
    </row>
    <row r="84" spans="1:9" s="5" customFormat="1" ht="16.5" thickBot="1">
      <c r="A84" s="60" t="s">
        <v>160</v>
      </c>
      <c r="B84" s="130" t="s">
        <v>121</v>
      </c>
      <c r="C84" s="130"/>
      <c r="D84" s="130"/>
      <c r="E84" s="130"/>
      <c r="F84" s="130"/>
      <c r="G84" s="130"/>
      <c r="H84" s="130"/>
      <c r="I84" s="59">
        <f>SUM(I75:I83)</f>
        <v>0</v>
      </c>
    </row>
    <row r="85" spans="1:9" s="5" customFormat="1" ht="16.5" thickBot="1">
      <c r="A85" s="52"/>
      <c r="B85" s="53"/>
      <c r="C85" s="54"/>
      <c r="D85" s="55"/>
      <c r="E85" s="56"/>
      <c r="F85" s="56"/>
      <c r="G85" s="56"/>
      <c r="H85" s="56"/>
      <c r="I85" s="56"/>
    </row>
    <row r="86" spans="1:9" s="5" customFormat="1" ht="16.5" thickBot="1">
      <c r="A86" s="39" t="s">
        <v>99</v>
      </c>
      <c r="B86" s="39" t="s">
        <v>54</v>
      </c>
      <c r="C86" s="40"/>
      <c r="D86" s="40"/>
      <c r="E86" s="38"/>
      <c r="F86" s="38"/>
      <c r="G86" s="38"/>
      <c r="H86" s="38"/>
      <c r="I86" s="38"/>
    </row>
    <row r="87" spans="1:9" s="5" customFormat="1" ht="63">
      <c r="A87" s="101" t="s">
        <v>100</v>
      </c>
      <c r="B87" s="102" t="s">
        <v>55</v>
      </c>
      <c r="C87" s="103" t="s">
        <v>19</v>
      </c>
      <c r="D87" s="63">
        <v>60</v>
      </c>
      <c r="E87" s="64"/>
      <c r="F87" s="64"/>
      <c r="G87" s="66">
        <f>D87*E87</f>
        <v>0</v>
      </c>
      <c r="H87" s="66">
        <f>D87*F87</f>
        <v>0</v>
      </c>
      <c r="I87" s="67">
        <f>G87+H87</f>
        <v>0</v>
      </c>
    </row>
    <row r="88" spans="1:9" s="5" customFormat="1" ht="31.5">
      <c r="A88" s="89" t="s">
        <v>101</v>
      </c>
      <c r="B88" s="90" t="s">
        <v>56</v>
      </c>
      <c r="C88" s="109" t="s">
        <v>0</v>
      </c>
      <c r="D88" s="25">
        <v>2</v>
      </c>
      <c r="E88" s="70"/>
      <c r="F88" s="70"/>
      <c r="G88" s="66">
        <f aca="true" t="shared" si="15" ref="G88:G100">D88*E88</f>
        <v>0</v>
      </c>
      <c r="H88" s="66">
        <f aca="true" t="shared" si="16" ref="H88:H100">D88*F88</f>
        <v>0</v>
      </c>
      <c r="I88" s="67">
        <f aca="true" t="shared" si="17" ref="I88:I100">G88+H88</f>
        <v>0</v>
      </c>
    </row>
    <row r="89" spans="1:9" s="5" customFormat="1" ht="47.25">
      <c r="A89" s="89" t="s">
        <v>102</v>
      </c>
      <c r="B89" s="90" t="s">
        <v>176</v>
      </c>
      <c r="C89" s="109" t="s">
        <v>0</v>
      </c>
      <c r="D89" s="25">
        <v>4</v>
      </c>
      <c r="E89" s="70"/>
      <c r="F89" s="70"/>
      <c r="G89" s="66">
        <f t="shared" si="15"/>
        <v>0</v>
      </c>
      <c r="H89" s="66">
        <f t="shared" si="16"/>
        <v>0</v>
      </c>
      <c r="I89" s="67">
        <f t="shared" si="17"/>
        <v>0</v>
      </c>
    </row>
    <row r="90" spans="1:9" s="5" customFormat="1" ht="47.25">
      <c r="A90" s="89" t="s">
        <v>103</v>
      </c>
      <c r="B90" s="90" t="s">
        <v>57</v>
      </c>
      <c r="C90" s="85" t="s">
        <v>177</v>
      </c>
      <c r="D90" s="25">
        <v>5</v>
      </c>
      <c r="E90" s="70"/>
      <c r="F90" s="70"/>
      <c r="G90" s="66">
        <f t="shared" si="15"/>
        <v>0</v>
      </c>
      <c r="H90" s="66">
        <f t="shared" si="16"/>
        <v>0</v>
      </c>
      <c r="I90" s="67">
        <f t="shared" si="17"/>
        <v>0</v>
      </c>
    </row>
    <row r="91" spans="1:9" s="5" customFormat="1" ht="78.75">
      <c r="A91" s="89" t="s">
        <v>104</v>
      </c>
      <c r="B91" s="92" t="s">
        <v>139</v>
      </c>
      <c r="C91" s="104" t="s">
        <v>0</v>
      </c>
      <c r="D91" s="83">
        <v>5</v>
      </c>
      <c r="E91" s="70"/>
      <c r="F91" s="70"/>
      <c r="G91" s="66">
        <f t="shared" si="15"/>
        <v>0</v>
      </c>
      <c r="H91" s="66">
        <f t="shared" si="16"/>
        <v>0</v>
      </c>
      <c r="I91" s="67">
        <f t="shared" si="17"/>
        <v>0</v>
      </c>
    </row>
    <row r="92" spans="1:9" s="5" customFormat="1" ht="15.75">
      <c r="A92" s="89" t="s">
        <v>105</v>
      </c>
      <c r="B92" s="110" t="s">
        <v>140</v>
      </c>
      <c r="C92" s="104" t="s">
        <v>153</v>
      </c>
      <c r="D92" s="83">
        <v>1</v>
      </c>
      <c r="E92" s="70"/>
      <c r="F92" s="70"/>
      <c r="G92" s="66">
        <f t="shared" si="15"/>
        <v>0</v>
      </c>
      <c r="H92" s="66">
        <f t="shared" si="16"/>
        <v>0</v>
      </c>
      <c r="I92" s="67">
        <f t="shared" si="17"/>
        <v>0</v>
      </c>
    </row>
    <row r="93" spans="1:9" s="5" customFormat="1" ht="31.5">
      <c r="A93" s="89" t="s">
        <v>106</v>
      </c>
      <c r="B93" s="92" t="s">
        <v>134</v>
      </c>
      <c r="C93" s="104" t="s">
        <v>0</v>
      </c>
      <c r="D93" s="83">
        <v>1</v>
      </c>
      <c r="E93" s="70"/>
      <c r="F93" s="70"/>
      <c r="G93" s="66">
        <f t="shared" si="15"/>
        <v>0</v>
      </c>
      <c r="H93" s="66">
        <f t="shared" si="16"/>
        <v>0</v>
      </c>
      <c r="I93" s="67">
        <f t="shared" si="17"/>
        <v>0</v>
      </c>
    </row>
    <row r="94" spans="1:9" s="5" customFormat="1" ht="78.75">
      <c r="A94" s="89" t="s">
        <v>107</v>
      </c>
      <c r="B94" s="90" t="s">
        <v>178</v>
      </c>
      <c r="C94" s="85" t="s">
        <v>172</v>
      </c>
      <c r="D94" s="25">
        <v>144</v>
      </c>
      <c r="E94" s="70"/>
      <c r="F94" s="70"/>
      <c r="G94" s="66">
        <f t="shared" si="15"/>
        <v>0</v>
      </c>
      <c r="H94" s="66">
        <f t="shared" si="16"/>
        <v>0</v>
      </c>
      <c r="I94" s="67">
        <f t="shared" si="17"/>
        <v>0</v>
      </c>
    </row>
    <row r="95" spans="1:9" s="5" customFormat="1" ht="78.75" customHeight="1">
      <c r="A95" s="89" t="s">
        <v>108</v>
      </c>
      <c r="B95" s="90" t="s">
        <v>179</v>
      </c>
      <c r="C95" s="85" t="s">
        <v>172</v>
      </c>
      <c r="D95" s="25">
        <v>15</v>
      </c>
      <c r="E95" s="70"/>
      <c r="F95" s="70"/>
      <c r="G95" s="66">
        <f t="shared" si="15"/>
        <v>0</v>
      </c>
      <c r="H95" s="66">
        <f t="shared" si="16"/>
        <v>0</v>
      </c>
      <c r="I95" s="67">
        <f t="shared" si="17"/>
        <v>0</v>
      </c>
    </row>
    <row r="96" spans="1:9" s="5" customFormat="1" ht="18.75">
      <c r="A96" s="93" t="s">
        <v>109</v>
      </c>
      <c r="B96" s="90" t="s">
        <v>136</v>
      </c>
      <c r="C96" s="85" t="s">
        <v>172</v>
      </c>
      <c r="D96" s="25">
        <v>20</v>
      </c>
      <c r="E96" s="70"/>
      <c r="F96" s="70"/>
      <c r="G96" s="66">
        <f t="shared" si="15"/>
        <v>0</v>
      </c>
      <c r="H96" s="66">
        <f t="shared" si="16"/>
        <v>0</v>
      </c>
      <c r="I96" s="67">
        <f t="shared" si="17"/>
        <v>0</v>
      </c>
    </row>
    <row r="97" spans="1:9" s="5" customFormat="1" ht="47.25">
      <c r="A97" s="93" t="s">
        <v>115</v>
      </c>
      <c r="B97" s="111" t="s">
        <v>135</v>
      </c>
      <c r="C97" s="85" t="s">
        <v>172</v>
      </c>
      <c r="D97" s="25">
        <v>100</v>
      </c>
      <c r="E97" s="70"/>
      <c r="F97" s="70"/>
      <c r="G97" s="66">
        <f t="shared" si="15"/>
        <v>0</v>
      </c>
      <c r="H97" s="66">
        <f t="shared" si="16"/>
        <v>0</v>
      </c>
      <c r="I97" s="67">
        <f t="shared" si="17"/>
        <v>0</v>
      </c>
    </row>
    <row r="98" spans="1:9" s="5" customFormat="1" ht="31.5">
      <c r="A98" s="93" t="s">
        <v>137</v>
      </c>
      <c r="B98" s="90" t="s">
        <v>58</v>
      </c>
      <c r="C98" s="85" t="s">
        <v>172</v>
      </c>
      <c r="D98" s="25">
        <v>32</v>
      </c>
      <c r="E98" s="70"/>
      <c r="F98" s="70"/>
      <c r="G98" s="66">
        <f t="shared" si="15"/>
        <v>0</v>
      </c>
      <c r="H98" s="66">
        <f t="shared" si="16"/>
        <v>0</v>
      </c>
      <c r="I98" s="67">
        <f t="shared" si="17"/>
        <v>0</v>
      </c>
    </row>
    <row r="99" spans="1:9" s="5" customFormat="1" ht="31.5">
      <c r="A99" s="93" t="s">
        <v>138</v>
      </c>
      <c r="B99" s="90" t="s">
        <v>59</v>
      </c>
      <c r="C99" s="85" t="s">
        <v>19</v>
      </c>
      <c r="D99" s="25">
        <v>15</v>
      </c>
      <c r="E99" s="70"/>
      <c r="F99" s="70"/>
      <c r="G99" s="66">
        <f t="shared" si="15"/>
        <v>0</v>
      </c>
      <c r="H99" s="66">
        <f t="shared" si="16"/>
        <v>0</v>
      </c>
      <c r="I99" s="67">
        <f t="shared" si="17"/>
        <v>0</v>
      </c>
    </row>
    <row r="100" spans="1:9" s="5" customFormat="1" ht="34.5" customHeight="1" thickBot="1">
      <c r="A100" s="97" t="s">
        <v>143</v>
      </c>
      <c r="B100" s="98" t="s">
        <v>152</v>
      </c>
      <c r="C100" s="99" t="s">
        <v>153</v>
      </c>
      <c r="D100" s="100">
        <v>1</v>
      </c>
      <c r="E100" s="70"/>
      <c r="F100" s="70"/>
      <c r="G100" s="66">
        <f t="shared" si="15"/>
        <v>0</v>
      </c>
      <c r="H100" s="66">
        <f t="shared" si="16"/>
        <v>0</v>
      </c>
      <c r="I100" s="67">
        <f t="shared" si="17"/>
        <v>0</v>
      </c>
    </row>
    <row r="101" spans="1:9" ht="16.5" thickBot="1">
      <c r="A101" s="112" t="s">
        <v>161</v>
      </c>
      <c r="B101" s="135" t="s">
        <v>120</v>
      </c>
      <c r="C101" s="135"/>
      <c r="D101" s="135"/>
      <c r="E101" s="135"/>
      <c r="F101" s="135"/>
      <c r="G101" s="135"/>
      <c r="H101" s="135"/>
      <c r="I101" s="117">
        <f>SUM(I87:I100)</f>
        <v>0</v>
      </c>
    </row>
    <row r="102" spans="1:9" ht="16.5" customHeight="1" thickBot="1">
      <c r="A102" s="118"/>
      <c r="B102" s="119"/>
      <c r="C102" s="118"/>
      <c r="D102" s="118"/>
      <c r="E102" s="120"/>
      <c r="F102" s="120"/>
      <c r="G102" s="118"/>
      <c r="H102" s="118"/>
      <c r="I102" s="118"/>
    </row>
    <row r="103" spans="1:9" ht="19.5" thickBot="1">
      <c r="A103" s="113" t="s">
        <v>162</v>
      </c>
      <c r="B103" s="131" t="s">
        <v>116</v>
      </c>
      <c r="C103" s="132"/>
      <c r="D103" s="132"/>
      <c r="E103" s="132"/>
      <c r="F103" s="132"/>
      <c r="G103" s="132"/>
      <c r="H103" s="133"/>
      <c r="I103" s="121">
        <f>I43+I56+I72+I84+I101</f>
        <v>0</v>
      </c>
    </row>
    <row r="104" spans="1:9" ht="19.5" thickBot="1">
      <c r="A104" s="114"/>
      <c r="B104" s="122"/>
      <c r="C104" s="122"/>
      <c r="D104" s="122"/>
      <c r="E104" s="122"/>
      <c r="F104" s="122"/>
      <c r="G104" s="122"/>
      <c r="H104" s="122"/>
      <c r="I104" s="123"/>
    </row>
    <row r="105" spans="1:9" ht="19.5" thickBot="1">
      <c r="A105" s="115" t="s">
        <v>164</v>
      </c>
      <c r="B105" s="131" t="s">
        <v>169</v>
      </c>
      <c r="C105" s="132"/>
      <c r="D105" s="132"/>
      <c r="E105" s="132"/>
      <c r="F105" s="132"/>
      <c r="G105" s="132"/>
      <c r="H105" s="133"/>
      <c r="I105" s="121">
        <v>0</v>
      </c>
    </row>
    <row r="106" spans="1:9" ht="19.5" thickBot="1">
      <c r="A106" s="116"/>
      <c r="B106" s="122"/>
      <c r="C106" s="122"/>
      <c r="D106" s="122"/>
      <c r="E106" s="122"/>
      <c r="F106" s="122"/>
      <c r="G106" s="122"/>
      <c r="H106" s="122"/>
      <c r="I106" s="124"/>
    </row>
    <row r="107" spans="1:9" ht="35.25" customHeight="1" thickBot="1">
      <c r="A107" s="115" t="s">
        <v>171</v>
      </c>
      <c r="B107" s="131" t="s">
        <v>170</v>
      </c>
      <c r="C107" s="132"/>
      <c r="D107" s="132"/>
      <c r="E107" s="132"/>
      <c r="F107" s="132"/>
      <c r="G107" s="132"/>
      <c r="H107" s="133"/>
      <c r="I107" s="121">
        <f>I28+I103+I105</f>
        <v>0</v>
      </c>
    </row>
    <row r="108" spans="1:9" ht="19.5" thickBot="1">
      <c r="A108" s="114"/>
      <c r="B108" s="125"/>
      <c r="C108" s="125"/>
      <c r="D108" s="125"/>
      <c r="E108" s="125"/>
      <c r="F108" s="125"/>
      <c r="G108" s="125"/>
      <c r="H108" s="125"/>
      <c r="I108" s="124"/>
    </row>
    <row r="109" spans="1:9" ht="19.5" thickBot="1">
      <c r="A109" s="115" t="s">
        <v>166</v>
      </c>
      <c r="B109" s="131" t="s">
        <v>163</v>
      </c>
      <c r="C109" s="132"/>
      <c r="D109" s="132"/>
      <c r="E109" s="132"/>
      <c r="F109" s="132"/>
      <c r="G109" s="132"/>
      <c r="H109" s="133"/>
      <c r="I109" s="121">
        <f>I107*0.05</f>
        <v>0</v>
      </c>
    </row>
    <row r="110" spans="1:9" ht="19.5" thickBot="1">
      <c r="A110" s="126"/>
      <c r="B110" s="127"/>
      <c r="C110" s="126"/>
      <c r="D110" s="126"/>
      <c r="E110" s="128"/>
      <c r="F110" s="128"/>
      <c r="G110" s="126"/>
      <c r="H110" s="126"/>
      <c r="I110" s="126"/>
    </row>
    <row r="111" spans="1:9" ht="50.25" customHeight="1" thickBot="1">
      <c r="A111" s="113" t="s">
        <v>165</v>
      </c>
      <c r="B111" s="143" t="s">
        <v>167</v>
      </c>
      <c r="C111" s="143"/>
      <c r="D111" s="143"/>
      <c r="E111" s="143"/>
      <c r="F111" s="143"/>
      <c r="G111" s="143"/>
      <c r="H111" s="143"/>
      <c r="I111" s="121">
        <f>I107+I109</f>
        <v>0</v>
      </c>
    </row>
    <row r="114" spans="2:8" ht="42" customHeight="1">
      <c r="B114" s="144" t="s">
        <v>168</v>
      </c>
      <c r="C114" s="144"/>
      <c r="D114" s="144"/>
      <c r="E114" s="144"/>
      <c r="F114" s="144"/>
      <c r="G114" s="144"/>
      <c r="H114" s="144"/>
    </row>
  </sheetData>
  <sheetProtection/>
  <mergeCells count="17">
    <mergeCell ref="B111:H111"/>
    <mergeCell ref="B105:H105"/>
    <mergeCell ref="B107:H107"/>
    <mergeCell ref="B114:H114"/>
    <mergeCell ref="B109:H109"/>
    <mergeCell ref="B7:H7"/>
    <mergeCell ref="B26:H26"/>
    <mergeCell ref="B2:H2"/>
    <mergeCell ref="B9:H9"/>
    <mergeCell ref="B28:H28"/>
    <mergeCell ref="B72:H72"/>
    <mergeCell ref="B43:H43"/>
    <mergeCell ref="B103:H103"/>
    <mergeCell ref="A30:I30"/>
    <mergeCell ref="B101:H101"/>
    <mergeCell ref="B84:H84"/>
    <mergeCell ref="B56:H56"/>
  </mergeCells>
  <printOptions/>
  <pageMargins left="0" right="0" top="1.141732283464567" bottom="0.7480314960629921" header="0.5118110236220472" footer="0.31496062992125984"/>
  <pageSetup horizontalDpi="600" verticalDpi="600" orientation="landscape" paperSize="9" r:id="rId1"/>
  <headerFooter alignWithMargins="0">
    <oddHeader>&amp;C&amp;"Arial,Félkövér"&amp;12Csepeli HÉV vonal tovább használati engedélyéhez szükséges részleges pályafelújítás kivitelezése 
Árazatlan költségvetés&amp;R15/TB-441/12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BKV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Jeremiás László</dc:creator>
  <cp:keywords/>
  <dc:description/>
  <cp:lastModifiedBy>Faludi Balázs</cp:lastModifiedBy>
  <cp:lastPrinted>2013-04-15T15:38:58Z</cp:lastPrinted>
  <dcterms:created xsi:type="dcterms:W3CDTF">2010-09-06T08:38:43Z</dcterms:created>
  <dcterms:modified xsi:type="dcterms:W3CDTF">2013-06-17T07:29:36Z</dcterms:modified>
  <cp:category/>
  <cp:version/>
  <cp:contentType/>
  <cp:contentStatus/>
</cp:coreProperties>
</file>